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amadatsuyoshi/Desktop/"/>
    </mc:Choice>
  </mc:AlternateContent>
  <xr:revisionPtr revIDLastSave="0" documentId="13_ncr:1_{6C8F9984-1A0C-8246-8D31-1FE3F00F29D9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予算案  (最終版) " sheetId="7" r:id="rId1"/>
    <sheet name="決算案" sheetId="2" r:id="rId2"/>
  </sheets>
  <definedNames>
    <definedName name="_xlnm.Print_Area" localSheetId="1">決算案!$A$1:$F$61</definedName>
    <definedName name="_xlnm.Print_Area" localSheetId="0">'予算案  (最終版) '!$A$1:$F$43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7" l="1"/>
  <c r="E10" i="7"/>
  <c r="E11" i="7"/>
  <c r="E35" i="7"/>
  <c r="E36" i="7"/>
  <c r="C7" i="7"/>
  <c r="C12" i="7"/>
  <c r="C17" i="7"/>
  <c r="C20" i="7"/>
  <c r="C28" i="7"/>
  <c r="C34" i="7"/>
  <c r="C38" i="7"/>
  <c r="C39" i="7"/>
  <c r="D12" i="7"/>
  <c r="D15" i="7"/>
  <c r="D17" i="7"/>
  <c r="D20" i="7"/>
  <c r="D28" i="7"/>
  <c r="D34" i="7"/>
  <c r="D38" i="7"/>
  <c r="D39" i="7"/>
  <c r="E39" i="7"/>
  <c r="E38" i="7"/>
  <c r="E37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C15" i="7"/>
  <c r="E14" i="7"/>
  <c r="E13" i="7"/>
  <c r="E12" i="7"/>
  <c r="E8" i="7"/>
  <c r="E7" i="7"/>
  <c r="C17" i="2"/>
  <c r="D17" i="2"/>
  <c r="E33" i="2"/>
  <c r="D41" i="2"/>
  <c r="D11" i="2"/>
  <c r="D8" i="2"/>
  <c r="C11" i="2"/>
  <c r="C8" i="2"/>
  <c r="C14" i="2"/>
  <c r="C31" i="2"/>
  <c r="E31" i="2"/>
  <c r="C25" i="2"/>
  <c r="E25" i="2"/>
  <c r="D35" i="2"/>
  <c r="D46" i="2"/>
  <c r="D47" i="2"/>
  <c r="D48" i="2"/>
  <c r="D49" i="2"/>
  <c r="D50" i="2"/>
  <c r="D51" i="2"/>
  <c r="D52" i="2"/>
  <c r="D53" i="2"/>
  <c r="E28" i="2"/>
  <c r="E30" i="2"/>
  <c r="E18" i="2"/>
  <c r="E19" i="2"/>
  <c r="E20" i="2"/>
  <c r="E21" i="2"/>
  <c r="E22" i="2"/>
  <c r="E23" i="2"/>
  <c r="E24" i="2"/>
  <c r="E26" i="2"/>
  <c r="E27" i="2"/>
  <c r="E29" i="2"/>
  <c r="E32" i="2"/>
  <c r="E34" i="2"/>
  <c r="D14" i="2"/>
  <c r="D36" i="2"/>
  <c r="C35" i="2"/>
  <c r="E35" i="2"/>
  <c r="E17" i="2"/>
  <c r="C36" i="2"/>
</calcChain>
</file>

<file path=xl/sharedStrings.xml><?xml version="1.0" encoding="utf-8"?>
<sst xmlns="http://schemas.openxmlformats.org/spreadsheetml/2006/main" count="112" uniqueCount="97">
  <si>
    <t>保健学科同窓会分科会（州嶺会）運営費</t>
    <rPh sb="0" eb="2">
      <t>ホケン</t>
    </rPh>
    <rPh sb="2" eb="4">
      <t>ガッカ</t>
    </rPh>
    <rPh sb="4" eb="7">
      <t>ドウソウカイ</t>
    </rPh>
    <rPh sb="7" eb="10">
      <t>ブンカカイ</t>
    </rPh>
    <rPh sb="11" eb="12">
      <t>シュウ</t>
    </rPh>
    <rPh sb="12" eb="13">
      <t>レイ</t>
    </rPh>
    <rPh sb="13" eb="14">
      <t>カイ</t>
    </rPh>
    <rPh sb="15" eb="18">
      <t>ウンエイヒ</t>
    </rPh>
    <phoneticPr fontId="4"/>
  </si>
  <si>
    <t>州嶺会預金</t>
    <rPh sb="0" eb="1">
      <t>シュウ</t>
    </rPh>
    <rPh sb="1" eb="2">
      <t>レイ</t>
    </rPh>
    <rPh sb="2" eb="3">
      <t>カイ</t>
    </rPh>
    <rPh sb="3" eb="5">
      <t>ヨキン</t>
    </rPh>
    <phoneticPr fontId="2"/>
  </si>
  <si>
    <t>通信費</t>
    <rPh sb="0" eb="2">
      <t>ツウシン</t>
    </rPh>
    <rPh sb="2" eb="3">
      <t>ヒ</t>
    </rPh>
    <phoneticPr fontId="2"/>
  </si>
  <si>
    <t>業者委託費</t>
    <rPh sb="0" eb="2">
      <t>ギョウシャ</t>
    </rPh>
    <rPh sb="2" eb="4">
      <t>イタク</t>
    </rPh>
    <rPh sb="4" eb="5">
      <t>ヒ</t>
    </rPh>
    <phoneticPr fontId="4"/>
  </si>
  <si>
    <t>業務委託費</t>
    <rPh sb="0" eb="2">
      <t>ギョウム</t>
    </rPh>
    <rPh sb="2" eb="4">
      <t>イタク</t>
    </rPh>
    <rPh sb="4" eb="5">
      <t>ヒ</t>
    </rPh>
    <phoneticPr fontId="2"/>
  </si>
  <si>
    <t>増減</t>
    <rPh sb="0" eb="2">
      <t>ゾウゲン</t>
    </rPh>
    <phoneticPr fontId="2"/>
  </si>
  <si>
    <t>前年度予算額</t>
    <rPh sb="0" eb="3">
      <t>ゼンネンド</t>
    </rPh>
    <rPh sb="3" eb="6">
      <t>ヨサンガク</t>
    </rPh>
    <phoneticPr fontId="4"/>
  </si>
  <si>
    <t>差異</t>
    <rPh sb="0" eb="2">
      <t>サイ</t>
    </rPh>
    <phoneticPr fontId="2"/>
  </si>
  <si>
    <t>慶弔費</t>
    <rPh sb="0" eb="2">
      <t>ケイチョウ</t>
    </rPh>
    <rPh sb="2" eb="3">
      <t>ヒ</t>
    </rPh>
    <phoneticPr fontId="4"/>
  </si>
  <si>
    <t>慶弔費</t>
    <rPh sb="0" eb="3">
      <t>ケイチョウヒ</t>
    </rPh>
    <phoneticPr fontId="2"/>
  </si>
  <si>
    <t>項目</t>
    <rPh sb="0" eb="2">
      <t>コウモク</t>
    </rPh>
    <phoneticPr fontId="4"/>
  </si>
  <si>
    <t>内訳</t>
    <rPh sb="0" eb="2">
      <t>ウチワケ</t>
    </rPh>
    <phoneticPr fontId="4"/>
  </si>
  <si>
    <t>摘要</t>
    <rPh sb="0" eb="2">
      <t>テキヨウ</t>
    </rPh>
    <phoneticPr fontId="4"/>
  </si>
  <si>
    <t>【収入】</t>
    <rPh sb="1" eb="4">
      <t>シュウニュウ｝</t>
    </rPh>
    <phoneticPr fontId="4"/>
  </si>
  <si>
    <t>会費</t>
    <rPh sb="0" eb="2">
      <t>カイヒ</t>
    </rPh>
    <phoneticPr fontId="4"/>
  </si>
  <si>
    <t>年会費</t>
    <rPh sb="0" eb="3">
      <t>ネンカイヒ</t>
    </rPh>
    <phoneticPr fontId="4"/>
  </si>
  <si>
    <t>補填</t>
    <rPh sb="0" eb="2">
      <t>ホテン</t>
    </rPh>
    <phoneticPr fontId="4"/>
  </si>
  <si>
    <t>雑収入</t>
    <rPh sb="0" eb="3">
      <t>ザッシュウニュウ</t>
    </rPh>
    <phoneticPr fontId="4"/>
  </si>
  <si>
    <t>利子</t>
    <rPh sb="0" eb="2">
      <t>リシ</t>
    </rPh>
    <phoneticPr fontId="4"/>
  </si>
  <si>
    <t>収入合計</t>
    <rPh sb="0" eb="4">
      <t>シュウニュウゴウケイ</t>
    </rPh>
    <phoneticPr fontId="4"/>
  </si>
  <si>
    <t>【支出】</t>
    <rPh sb="0" eb="4">
      <t>【シシュツ｝</t>
    </rPh>
    <phoneticPr fontId="4"/>
  </si>
  <si>
    <t>事務局費</t>
    <rPh sb="0" eb="4">
      <t>ジムキョクヒ</t>
    </rPh>
    <phoneticPr fontId="4"/>
  </si>
  <si>
    <t>備品、消耗品</t>
    <rPh sb="0" eb="2">
      <t>ビヒン</t>
    </rPh>
    <rPh sb="3" eb="6">
      <t>ショウモウヒン</t>
    </rPh>
    <phoneticPr fontId="4"/>
  </si>
  <si>
    <t>会議費</t>
    <rPh sb="0" eb="3">
      <t>カイギヒ</t>
    </rPh>
    <phoneticPr fontId="4"/>
  </si>
  <si>
    <t>会計監査関連費</t>
    <rPh sb="0" eb="2">
      <t>カイケイ</t>
    </rPh>
    <rPh sb="2" eb="4">
      <t>カンサ</t>
    </rPh>
    <rPh sb="4" eb="6">
      <t>カンレン</t>
    </rPh>
    <rPh sb="6" eb="7">
      <t>ヒ</t>
    </rPh>
    <phoneticPr fontId="4"/>
  </si>
  <si>
    <t>その他</t>
    <rPh sb="2" eb="3">
      <t>タ</t>
    </rPh>
    <phoneticPr fontId="4"/>
  </si>
  <si>
    <t>会誌出版費</t>
    <rPh sb="0" eb="2">
      <t>カイシ</t>
    </rPh>
    <rPh sb="2" eb="5">
      <t>シュッパンヒ</t>
    </rPh>
    <phoneticPr fontId="4"/>
  </si>
  <si>
    <t>消耗品</t>
    <rPh sb="0" eb="2">
      <t>ショウモウ</t>
    </rPh>
    <rPh sb="2" eb="3">
      <t>ヒン</t>
    </rPh>
    <phoneticPr fontId="4"/>
  </si>
  <si>
    <t>研修会運営費</t>
    <rPh sb="0" eb="2">
      <t>ケンシュウ</t>
    </rPh>
    <rPh sb="2" eb="6">
      <t>ケンシュウカイウンエイヒ</t>
    </rPh>
    <phoneticPr fontId="4"/>
  </si>
  <si>
    <t>予備費</t>
    <rPh sb="0" eb="3">
      <t>ヨビヒ</t>
    </rPh>
    <phoneticPr fontId="4"/>
  </si>
  <si>
    <t>支出合計</t>
    <rPh sb="0" eb="4">
      <t>シシュツゴウケイ</t>
    </rPh>
    <phoneticPr fontId="4"/>
  </si>
  <si>
    <t>次年度繰越金</t>
    <rPh sb="0" eb="6">
      <t>ジネンドクリコシキン</t>
    </rPh>
    <phoneticPr fontId="4"/>
  </si>
  <si>
    <t>項目</t>
  </si>
  <si>
    <t>内訳</t>
  </si>
  <si>
    <t>摘要</t>
  </si>
  <si>
    <t>【収入】</t>
  </si>
  <si>
    <t>前年度繰越金</t>
  </si>
  <si>
    <t>会費</t>
  </si>
  <si>
    <t>年会費</t>
    <rPh sb="0" eb="1">
      <t>ネン</t>
    </rPh>
    <phoneticPr fontId="4"/>
  </si>
  <si>
    <t>雑収入</t>
  </si>
  <si>
    <t>特別会計より</t>
  </si>
  <si>
    <t>収入合計</t>
  </si>
  <si>
    <t>【支出】</t>
  </si>
  <si>
    <t>事務局費</t>
  </si>
  <si>
    <t>通信費</t>
  </si>
  <si>
    <t>備品、消耗品</t>
  </si>
  <si>
    <t>会議費</t>
  </si>
  <si>
    <t>その他</t>
  </si>
  <si>
    <t>学術部</t>
  </si>
  <si>
    <t>会誌出版費</t>
  </si>
  <si>
    <t>研修会運営費</t>
  </si>
  <si>
    <t>予備費</t>
  </si>
  <si>
    <t>支出合計</t>
  </si>
  <si>
    <t>次年度繰越金</t>
  </si>
  <si>
    <t>収入</t>
  </si>
  <si>
    <t>支出</t>
  </si>
  <si>
    <t>合計</t>
  </si>
  <si>
    <t>通信費</t>
    <rPh sb="0" eb="3">
      <t>ツウシンヒ</t>
    </rPh>
    <phoneticPr fontId="2"/>
  </si>
  <si>
    <t>利子</t>
    <rPh sb="0" eb="2">
      <t>リシ</t>
    </rPh>
    <phoneticPr fontId="2"/>
  </si>
  <si>
    <t>その他</t>
    <rPh sb="2" eb="3">
      <t>タ</t>
    </rPh>
    <phoneticPr fontId="2"/>
  </si>
  <si>
    <t>　　　　実行委員会費(特別会計）</t>
    <rPh sb="4" eb="10">
      <t>ジッコウインカイヒ</t>
    </rPh>
    <rPh sb="11" eb="13">
      <t>トクベツ</t>
    </rPh>
    <rPh sb="13" eb="15">
      <t>カイケイ</t>
    </rPh>
    <phoneticPr fontId="4"/>
  </si>
  <si>
    <t>32年度分(保14期生分）</t>
    <rPh sb="2" eb="4">
      <t>ネンド</t>
    </rPh>
    <rPh sb="4" eb="5">
      <t>ブン</t>
    </rPh>
    <phoneticPr fontId="2"/>
  </si>
  <si>
    <t>33年度分(保15期生分）</t>
    <rPh sb="2" eb="4">
      <t>ネンド</t>
    </rPh>
    <rPh sb="4" eb="5">
      <t>ブン</t>
    </rPh>
    <phoneticPr fontId="2"/>
  </si>
  <si>
    <t>学術部費</t>
    <rPh sb="0" eb="3">
      <t>ガクジュツブ</t>
    </rPh>
    <rPh sb="3" eb="4">
      <t>ヒ</t>
    </rPh>
    <phoneticPr fontId="4"/>
  </si>
  <si>
    <t>34年度分(保16期生分）</t>
    <rPh sb="2" eb="4">
      <t>ネンド</t>
    </rPh>
    <rPh sb="4" eb="5">
      <t>ブン</t>
    </rPh>
    <phoneticPr fontId="2"/>
  </si>
  <si>
    <t>34年度分(保17期生分）</t>
    <rPh sb="2" eb="4">
      <t>ネンド</t>
    </rPh>
    <rPh sb="4" eb="5">
      <t>ブン</t>
    </rPh>
    <phoneticPr fontId="2"/>
  </si>
  <si>
    <t>振込手数料等</t>
    <rPh sb="0" eb="2">
      <t>フリコミ</t>
    </rPh>
    <rPh sb="2" eb="5">
      <t>テスウリョウ</t>
    </rPh>
    <rPh sb="5" eb="6">
      <t>トウ</t>
    </rPh>
    <phoneticPr fontId="2"/>
  </si>
  <si>
    <t>35年度分(保18期生分）</t>
    <rPh sb="2" eb="4">
      <t>ネンド</t>
    </rPh>
    <rPh sb="4" eb="5">
      <t>ブン</t>
    </rPh>
    <phoneticPr fontId="2"/>
  </si>
  <si>
    <t>35年度分(保19期生分）</t>
    <rPh sb="2" eb="4">
      <t>ネンド</t>
    </rPh>
    <rPh sb="4" eb="5">
      <t>ブン</t>
    </rPh>
    <phoneticPr fontId="2"/>
  </si>
  <si>
    <t>自　令和3(2021)年 11月 1日</t>
    <rPh sb="0" eb="1">
      <t>ジ</t>
    </rPh>
    <rPh sb="2" eb="4">
      <t>レイワ</t>
    </rPh>
    <rPh sb="11" eb="12">
      <t>ネンド</t>
    </rPh>
    <rPh sb="15" eb="16">
      <t>ガツ</t>
    </rPh>
    <rPh sb="18" eb="19">
      <t>ヒ</t>
    </rPh>
    <phoneticPr fontId="4"/>
  </si>
  <si>
    <t>R3予算額</t>
    <rPh sb="2" eb="5">
      <t>ヨサンガク</t>
    </rPh>
    <phoneticPr fontId="4"/>
  </si>
  <si>
    <t>作成日 2022.10.13</t>
    <phoneticPr fontId="2"/>
  </si>
  <si>
    <t>至　令和4(2022)年 10月 31日</t>
    <rPh sb="2" eb="3">
      <t>レイ</t>
    </rPh>
    <rPh sb="3" eb="4">
      <t>ワ</t>
    </rPh>
    <rPh sb="11" eb="12">
      <t>ネン</t>
    </rPh>
    <phoneticPr fontId="4"/>
  </si>
  <si>
    <t>令和4年度予算計画（案）</t>
    <rPh sb="0" eb="2">
      <t>レイワ</t>
    </rPh>
    <rPh sb="3" eb="4">
      <t>ネン</t>
    </rPh>
    <rPh sb="4" eb="5">
      <t>ド</t>
    </rPh>
    <rPh sb="5" eb="9">
      <t>ヨサンケイカク</t>
    </rPh>
    <rPh sb="10" eb="11">
      <t>アン</t>
    </rPh>
    <phoneticPr fontId="4"/>
  </si>
  <si>
    <t>至　令和5年(2023)年 10月31日　</t>
    <rPh sb="0" eb="1">
      <t>イタ</t>
    </rPh>
    <rPh sb="2" eb="4">
      <t>レイワ</t>
    </rPh>
    <rPh sb="5" eb="6">
      <t>ネン</t>
    </rPh>
    <rPh sb="12" eb="13">
      <t>ネン</t>
    </rPh>
    <rPh sb="16" eb="17">
      <t>ガツ</t>
    </rPh>
    <rPh sb="19" eb="20">
      <t>ヒ</t>
    </rPh>
    <phoneticPr fontId="4"/>
  </si>
  <si>
    <t>自　令和4年(2022)年 11月 1日</t>
    <rPh sb="0" eb="1">
      <t>ジ</t>
    </rPh>
    <rPh sb="2" eb="4">
      <t>レイワ</t>
    </rPh>
    <rPh sb="5" eb="6">
      <t>ネン</t>
    </rPh>
    <rPh sb="12" eb="13">
      <t>ネンド</t>
    </rPh>
    <rPh sb="16" eb="17">
      <t>ガツ</t>
    </rPh>
    <rPh sb="19" eb="20">
      <t>ヒ</t>
    </rPh>
    <phoneticPr fontId="4"/>
  </si>
  <si>
    <t>R4 予算額</t>
    <rPh sb="3" eb="5">
      <t>ヨサン</t>
    </rPh>
    <rPh sb="5" eb="6">
      <t>ガク</t>
    </rPh>
    <phoneticPr fontId="2"/>
  </si>
  <si>
    <t>令和3年度決算報告書</t>
    <rPh sb="0" eb="2">
      <t>レイワ</t>
    </rPh>
    <phoneticPr fontId="4"/>
  </si>
  <si>
    <t>R3年度年会費</t>
    <rPh sb="2" eb="4">
      <t>ネンド</t>
    </rPh>
    <rPh sb="4" eb="7">
      <t>ネンカイヒ</t>
    </rPh>
    <phoneticPr fontId="2"/>
  </si>
  <si>
    <t>第32回州嶺会</t>
    <rPh sb="0" eb="1">
      <t>ダイ</t>
    </rPh>
    <rPh sb="3" eb="4">
      <t>カイ</t>
    </rPh>
    <rPh sb="4" eb="5">
      <t>シュウ</t>
    </rPh>
    <rPh sb="5" eb="7">
      <t>レイカイ</t>
    </rPh>
    <phoneticPr fontId="2"/>
  </si>
  <si>
    <t>第33回州嶺会、34回総会</t>
    <rPh sb="0" eb="1">
      <t>ダイ</t>
    </rPh>
    <rPh sb="3" eb="4">
      <t>カイ</t>
    </rPh>
    <rPh sb="4" eb="6">
      <t>シュウレイ</t>
    </rPh>
    <rPh sb="6" eb="7">
      <t>カイ</t>
    </rPh>
    <rPh sb="10" eb="11">
      <t>カイ</t>
    </rPh>
    <rPh sb="11" eb="13">
      <t>ソウカイ</t>
    </rPh>
    <phoneticPr fontId="2"/>
  </si>
  <si>
    <t>第34回研修会.第35回総会</t>
    <rPh sb="0" eb="1">
      <t>ダイ</t>
    </rPh>
    <rPh sb="3" eb="4">
      <t>カイ</t>
    </rPh>
    <rPh sb="4" eb="7">
      <t>ケンシュウカイ</t>
    </rPh>
    <rPh sb="8" eb="9">
      <t>ダイ</t>
    </rPh>
    <rPh sb="11" eb="12">
      <t>カイ</t>
    </rPh>
    <rPh sb="12" eb="14">
      <t>ソウカイ</t>
    </rPh>
    <phoneticPr fontId="4"/>
  </si>
  <si>
    <t xml:space="preserve"> </t>
    <phoneticPr fontId="2"/>
  </si>
  <si>
    <t>その他</t>
    <phoneticPr fontId="2"/>
  </si>
  <si>
    <t>実行委員会費(特別会計）</t>
    <phoneticPr fontId="2"/>
  </si>
  <si>
    <t>州嶺会預金総額</t>
    <phoneticPr fontId="2"/>
  </si>
  <si>
    <t>州嶺会預金総額</t>
    <rPh sb="0" eb="3">
      <t>シュウレイカイ</t>
    </rPh>
    <rPh sb="3" eb="7">
      <t>ヨキンソウガク</t>
    </rPh>
    <phoneticPr fontId="2"/>
  </si>
  <si>
    <t>前年度決算時の繰越金</t>
    <rPh sb="0" eb="3">
      <t>ゼンネンド</t>
    </rPh>
    <rPh sb="3" eb="5">
      <t>ケッサン</t>
    </rPh>
    <rPh sb="5" eb="6">
      <t>ジ</t>
    </rPh>
    <rPh sb="7" eb="10">
      <t>クリコシキン</t>
    </rPh>
    <phoneticPr fontId="2"/>
  </si>
  <si>
    <t>前年度繰越金</t>
    <phoneticPr fontId="2"/>
  </si>
  <si>
    <t>保健学科同窓会分科会運営費</t>
    <phoneticPr fontId="2"/>
  </si>
  <si>
    <t>第33回卒後研修会残金</t>
    <rPh sb="0" eb="1">
      <t>ダイ</t>
    </rPh>
    <rPh sb="3" eb="4">
      <t>カイ</t>
    </rPh>
    <rPh sb="4" eb="9">
      <t>ソツゴケンシュウカイ</t>
    </rPh>
    <rPh sb="9" eb="11">
      <t>ザンキン</t>
    </rPh>
    <phoneticPr fontId="2"/>
  </si>
  <si>
    <r>
      <t>36</t>
    </r>
    <r>
      <rPr>
        <sz val="11"/>
        <rFont val="Osaka"/>
        <family val="2"/>
        <charset val="128"/>
      </rPr>
      <t>年度分</t>
    </r>
    <r>
      <rPr>
        <sz val="11"/>
        <rFont val="Osaka"/>
        <family val="3"/>
        <charset val="128"/>
      </rPr>
      <t>(</t>
    </r>
    <r>
      <rPr>
        <sz val="11"/>
        <rFont val="Osaka"/>
        <family val="2"/>
        <charset val="128"/>
      </rPr>
      <t>保</t>
    </r>
    <r>
      <rPr>
        <sz val="11"/>
        <rFont val="Osaka"/>
        <family val="3"/>
        <charset val="128"/>
      </rPr>
      <t>20</t>
    </r>
    <r>
      <rPr>
        <sz val="11"/>
        <rFont val="Osaka"/>
        <family val="2"/>
        <charset val="128"/>
      </rPr>
      <t>期生分）</t>
    </r>
    <phoneticPr fontId="2"/>
  </si>
  <si>
    <r>
      <t>R3</t>
    </r>
    <r>
      <rPr>
        <sz val="11"/>
        <rFont val="Osaka"/>
        <family val="2"/>
        <charset val="128"/>
      </rPr>
      <t>決算額</t>
    </r>
    <rPh sb="2" eb="4">
      <t>ケッサン</t>
    </rPh>
    <rPh sb="4" eb="5">
      <t>ガク</t>
    </rPh>
    <phoneticPr fontId="2"/>
  </si>
  <si>
    <r>
      <rPr>
        <sz val="11"/>
        <rFont val="Osaka"/>
        <family val="2"/>
        <charset val="128"/>
      </rPr>
      <t>保</t>
    </r>
    <r>
      <rPr>
        <sz val="11"/>
        <rFont val="Osaka"/>
        <family val="3"/>
        <charset val="128"/>
      </rPr>
      <t>21</t>
    </r>
    <r>
      <rPr>
        <sz val="11"/>
        <rFont val="Osaka"/>
        <family val="2"/>
        <charset val="128"/>
      </rPr>
      <t>期生分</t>
    </r>
    <phoneticPr fontId="2"/>
  </si>
  <si>
    <t>作成日　2023.1.29</t>
    <phoneticPr fontId="2"/>
  </si>
  <si>
    <t>但し，預金総額が高額となり，今後は州嶺会費の使用用途を検討していく必要がある．</t>
    <rPh sb="0" eb="1">
      <t>タダセィ</t>
    </rPh>
    <rPh sb="3" eb="7">
      <t>ヨキn</t>
    </rPh>
    <rPh sb="8" eb="10">
      <t>コウガク</t>
    </rPh>
    <rPh sb="14" eb="16">
      <t>コンゴ</t>
    </rPh>
    <rPh sb="17" eb="20">
      <t xml:space="preserve">シュウレイカイ </t>
    </rPh>
    <rPh sb="20" eb="21">
      <t xml:space="preserve">ヒ </t>
    </rPh>
    <rPh sb="22" eb="26">
      <t>シヨウ</t>
    </rPh>
    <rPh sb="27" eb="29">
      <t>ケントウ</t>
    </rPh>
    <rPh sb="33" eb="35">
      <t>ヒツヨウガ</t>
    </rPh>
    <phoneticPr fontId="2"/>
  </si>
  <si>
    <t>予算とは別で管理していたため．</t>
    <rPh sb="0" eb="2">
      <t>ヨサn</t>
    </rPh>
    <rPh sb="4" eb="5">
      <t>ベット</t>
    </rPh>
    <rPh sb="6" eb="8">
      <t>カンリ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</si>
</sst>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0_ "/>
    <numFmt numFmtId="177" formatCode="&quot;△&quot;\ #,##0;&quot;▲&quot;\ #,##0"/>
    <numFmt numFmtId="178" formatCode="#,##0_);[Red]\(#,##0\)"/>
    <numFmt numFmtId="179" formatCode="&quot;▲&quot;\ #,##0;&quot;△&quot;\ #,##0"/>
    <numFmt numFmtId="180" formatCode="#,##0_);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Osaka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11"/>
      <name val="Osaka"/>
      <family val="2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8" fontId="3" fillId="0" borderId="7" xfId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8" fontId="3" fillId="0" borderId="26" xfId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>
      <alignment vertical="center"/>
    </xf>
    <xf numFmtId="38" fontId="3" fillId="0" borderId="23" xfId="1" applyFont="1" applyBorder="1" applyAlignment="1"/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3" fontId="0" fillId="0" borderId="0" xfId="0" applyNumberFormat="1">
      <alignment vertical="center"/>
    </xf>
    <xf numFmtId="3" fontId="1" fillId="0" borderId="0" xfId="0" applyNumberFormat="1" applyFont="1">
      <alignment vertical="center"/>
    </xf>
    <xf numFmtId="38" fontId="0" fillId="0" borderId="0" xfId="0" applyNumberFormat="1">
      <alignment vertical="center"/>
    </xf>
    <xf numFmtId="38" fontId="3" fillId="0" borderId="35" xfId="1" applyFont="1" applyBorder="1" applyAlignment="1">
      <alignment horizontal="right"/>
    </xf>
    <xf numFmtId="38" fontId="3" fillId="0" borderId="36" xfId="1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38" fontId="3" fillId="0" borderId="38" xfId="1" applyFont="1" applyBorder="1" applyAlignment="1">
      <alignment horizontal="right"/>
    </xf>
    <xf numFmtId="177" fontId="3" fillId="0" borderId="2" xfId="1" applyNumberFormat="1" applyFont="1" applyBorder="1" applyAlignment="1">
      <alignment horizontal="right"/>
    </xf>
    <xf numFmtId="177" fontId="3" fillId="0" borderId="15" xfId="1" applyNumberFormat="1" applyFont="1" applyBorder="1" applyAlignment="1">
      <alignment horizontal="right"/>
    </xf>
    <xf numFmtId="177" fontId="3" fillId="0" borderId="3" xfId="1" applyNumberFormat="1" applyFont="1" applyBorder="1" applyAlignment="1">
      <alignment horizontal="right"/>
    </xf>
    <xf numFmtId="178" fontId="3" fillId="0" borderId="3" xfId="1" applyNumberFormat="1" applyFont="1" applyBorder="1" applyAlignment="1">
      <alignment horizontal="right"/>
    </xf>
    <xf numFmtId="38" fontId="3" fillId="0" borderId="36" xfId="1" applyFont="1" applyFill="1" applyBorder="1" applyAlignment="1">
      <alignment horizontal="right"/>
    </xf>
    <xf numFmtId="38" fontId="3" fillId="0" borderId="15" xfId="1" applyFont="1" applyFill="1" applyBorder="1" applyAlignment="1">
      <alignment horizontal="right"/>
    </xf>
    <xf numFmtId="38" fontId="3" fillId="0" borderId="3" xfId="1" applyFont="1" applyFill="1" applyBorder="1" applyAlignment="1">
      <alignment horizontal="right"/>
    </xf>
    <xf numFmtId="38" fontId="3" fillId="0" borderId="13" xfId="1" applyFont="1" applyFill="1" applyBorder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2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>
      <alignment vertical="center"/>
    </xf>
    <xf numFmtId="38" fontId="1" fillId="0" borderId="0" xfId="1" applyFont="1" applyBorder="1" applyAlignment="1"/>
    <xf numFmtId="38" fontId="1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38" fontId="0" fillId="0" borderId="0" xfId="1" applyFont="1" applyBorder="1">
      <alignment vertical="center"/>
    </xf>
    <xf numFmtId="38" fontId="3" fillId="0" borderId="0" xfId="1" applyFont="1" applyBorder="1" applyAlignment="1"/>
    <xf numFmtId="38" fontId="3" fillId="0" borderId="0" xfId="1" applyFont="1" applyBorder="1">
      <alignment vertical="center"/>
    </xf>
    <xf numFmtId="0" fontId="3" fillId="0" borderId="39" xfId="0" applyFont="1" applyBorder="1" applyAlignment="1">
      <alignment horizontal="center"/>
    </xf>
    <xf numFmtId="38" fontId="3" fillId="0" borderId="40" xfId="1" applyFont="1" applyBorder="1" applyAlignment="1">
      <alignment horizontal="right"/>
    </xf>
    <xf numFmtId="38" fontId="3" fillId="0" borderId="13" xfId="1" applyFont="1" applyBorder="1" applyAlignment="1">
      <alignment horizontal="right"/>
    </xf>
    <xf numFmtId="38" fontId="3" fillId="0" borderId="41" xfId="1" applyFont="1" applyFill="1" applyBorder="1" applyAlignment="1">
      <alignment horizontal="right"/>
    </xf>
    <xf numFmtId="0" fontId="3" fillId="0" borderId="42" xfId="0" applyFont="1" applyBorder="1" applyAlignment="1">
      <alignment horizontal="center"/>
    </xf>
    <xf numFmtId="177" fontId="3" fillId="0" borderId="7" xfId="1" applyNumberFormat="1" applyFont="1" applyBorder="1" applyAlignment="1">
      <alignment horizontal="right"/>
    </xf>
    <xf numFmtId="0" fontId="3" fillId="0" borderId="43" xfId="0" applyFont="1" applyBorder="1" applyAlignment="1">
      <alignment horizontal="center"/>
    </xf>
    <xf numFmtId="38" fontId="3" fillId="0" borderId="44" xfId="1" applyFont="1" applyBorder="1">
      <alignment vertical="center"/>
    </xf>
    <xf numFmtId="6" fontId="0" fillId="0" borderId="0" xfId="2" applyFont="1">
      <alignment vertical="center"/>
    </xf>
    <xf numFmtId="3" fontId="3" fillId="0" borderId="36" xfId="0" applyNumberFormat="1" applyFont="1" applyBorder="1" applyAlignment="1"/>
    <xf numFmtId="3" fontId="3" fillId="0" borderId="46" xfId="0" applyNumberFormat="1" applyFont="1" applyBorder="1" applyAlignment="1"/>
    <xf numFmtId="0" fontId="3" fillId="0" borderId="35" xfId="0" applyFont="1" applyBorder="1" applyAlignment="1"/>
    <xf numFmtId="0" fontId="3" fillId="0" borderId="47" xfId="0" applyFont="1" applyBorder="1" applyAlignment="1"/>
    <xf numFmtId="180" fontId="3" fillId="0" borderId="13" xfId="0" applyNumberFormat="1" applyFont="1" applyBorder="1" applyAlignment="1"/>
    <xf numFmtId="180" fontId="3" fillId="0" borderId="15" xfId="0" applyNumberFormat="1" applyFont="1" applyBorder="1" applyAlignment="1"/>
    <xf numFmtId="0" fontId="3" fillId="0" borderId="41" xfId="0" applyFont="1" applyBorder="1" applyAlignment="1"/>
    <xf numFmtId="179" fontId="3" fillId="0" borderId="7" xfId="0" applyNumberFormat="1" applyFont="1" applyBorder="1" applyAlignment="1"/>
    <xf numFmtId="38" fontId="3" fillId="0" borderId="13" xfId="1" applyFont="1" applyBorder="1" applyAlignment="1"/>
    <xf numFmtId="179" fontId="3" fillId="0" borderId="13" xfId="1" applyNumberFormat="1" applyFont="1" applyBorder="1" applyAlignment="1"/>
    <xf numFmtId="178" fontId="3" fillId="0" borderId="13" xfId="0" applyNumberFormat="1" applyFont="1" applyBorder="1" applyAlignment="1"/>
    <xf numFmtId="176" fontId="3" fillId="0" borderId="39" xfId="0" applyNumberFormat="1" applyFont="1" applyBorder="1" applyAlignment="1"/>
    <xf numFmtId="179" fontId="3" fillId="0" borderId="13" xfId="0" applyNumberFormat="1" applyFont="1" applyBorder="1" applyAlignment="1"/>
    <xf numFmtId="178" fontId="3" fillId="0" borderId="39" xfId="0" applyNumberFormat="1" applyFont="1" applyBorder="1" applyAlignment="1"/>
    <xf numFmtId="178" fontId="3" fillId="0" borderId="15" xfId="0" applyNumberFormat="1" applyFont="1" applyBorder="1" applyAlignment="1"/>
    <xf numFmtId="178" fontId="3" fillId="0" borderId="3" xfId="0" applyNumberFormat="1" applyFont="1" applyBorder="1" applyAlignment="1"/>
    <xf numFmtId="3" fontId="3" fillId="0" borderId="26" xfId="0" applyNumberFormat="1" applyFont="1" applyBorder="1" applyAlignment="1"/>
    <xf numFmtId="0" fontId="3" fillId="0" borderId="0" xfId="0" applyFont="1" applyAlignment="1"/>
    <xf numFmtId="38" fontId="3" fillId="0" borderId="41" xfId="1" applyFont="1" applyBorder="1" applyAlignment="1"/>
    <xf numFmtId="3" fontId="3" fillId="0" borderId="45" xfId="0" applyNumberFormat="1" applyFont="1" applyBorder="1" applyAlignment="1"/>
    <xf numFmtId="3" fontId="3" fillId="0" borderId="32" xfId="0" applyNumberFormat="1" applyFont="1" applyBorder="1" applyAlignment="1"/>
    <xf numFmtId="3" fontId="3" fillId="0" borderId="0" xfId="0" applyNumberFormat="1" applyFont="1" applyAlignment="1"/>
    <xf numFmtId="3" fontId="3" fillId="0" borderId="3" xfId="0" applyNumberFormat="1" applyFont="1" applyBorder="1" applyAlignment="1"/>
    <xf numFmtId="0" fontId="3" fillId="0" borderId="48" xfId="0" applyFont="1" applyBorder="1" applyAlignment="1"/>
    <xf numFmtId="0" fontId="3" fillId="0" borderId="49" xfId="0" applyFont="1" applyBorder="1" applyAlignment="1"/>
    <xf numFmtId="0" fontId="3" fillId="0" borderId="50" xfId="0" applyFont="1" applyBorder="1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51" xfId="0" applyFont="1" applyBorder="1" applyAlignment="1"/>
    <xf numFmtId="0" fontId="3" fillId="0" borderId="11" xfId="0" applyFont="1" applyBorder="1" applyAlignment="1"/>
    <xf numFmtId="0" fontId="3" fillId="0" borderId="27" xfId="0" applyFont="1" applyBorder="1" applyAlignment="1"/>
    <xf numFmtId="0" fontId="5" fillId="0" borderId="22" xfId="0" applyFont="1" applyBorder="1" applyAlignment="1">
      <alignment horizontal="center"/>
    </xf>
    <xf numFmtId="0" fontId="0" fillId="0" borderId="11" xfId="0" applyBorder="1">
      <alignment vertical="center"/>
    </xf>
    <xf numFmtId="0" fontId="0" fillId="0" borderId="52" xfId="0" applyBorder="1">
      <alignment vertical="center"/>
    </xf>
    <xf numFmtId="0" fontId="0" fillId="0" borderId="0" xfId="0" applyAlignment="1"/>
    <xf numFmtId="0" fontId="0" fillId="0" borderId="10" xfId="0" applyBorder="1">
      <alignment vertical="center"/>
    </xf>
    <xf numFmtId="3" fontId="0" fillId="0" borderId="0" xfId="0" applyNumberFormat="1" applyAlignment="1"/>
    <xf numFmtId="0" fontId="3" fillId="0" borderId="47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38" fontId="3" fillId="0" borderId="13" xfId="0" applyNumberFormat="1" applyFont="1" applyBorder="1" applyAlignment="1"/>
    <xf numFmtId="3" fontId="3" fillId="0" borderId="54" xfId="0" applyNumberFormat="1" applyFont="1" applyBorder="1" applyAlignment="1"/>
    <xf numFmtId="179" fontId="3" fillId="0" borderId="13" xfId="1" applyNumberFormat="1" applyFont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179" fontId="3" fillId="0" borderId="0" xfId="0" applyNumberFormat="1" applyFont="1" applyAlignment="1"/>
    <xf numFmtId="180" fontId="3" fillId="0" borderId="3" xfId="0" applyNumberFormat="1" applyFont="1" applyBorder="1" applyAlignment="1"/>
    <xf numFmtId="177" fontId="3" fillId="0" borderId="13" xfId="1" applyNumberFormat="1" applyFont="1" applyBorder="1" applyAlignment="1">
      <alignment horizontal="right"/>
    </xf>
    <xf numFmtId="1" fontId="3" fillId="0" borderId="13" xfId="0" applyNumberFormat="1" applyFont="1" applyBorder="1" applyAlignment="1"/>
    <xf numFmtId="1" fontId="3" fillId="0" borderId="13" xfId="1" applyNumberFormat="1" applyFont="1" applyBorder="1" applyAlignment="1">
      <alignment horizontal="right"/>
    </xf>
    <xf numFmtId="177" fontId="3" fillId="0" borderId="39" xfId="1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57" xfId="0" applyFont="1" applyBorder="1" applyAlignment="1">
      <alignment horizontal="center"/>
    </xf>
    <xf numFmtId="38" fontId="3" fillId="0" borderId="21" xfId="1" applyFont="1" applyBorder="1" applyAlignment="1"/>
    <xf numFmtId="38" fontId="3" fillId="0" borderId="58" xfId="0" applyNumberFormat="1" applyFont="1" applyBorder="1">
      <alignment vertical="center"/>
    </xf>
    <xf numFmtId="38" fontId="3" fillId="0" borderId="11" xfId="0" applyNumberFormat="1" applyFont="1" applyBorder="1">
      <alignment vertical="center"/>
    </xf>
    <xf numFmtId="38" fontId="3" fillId="0" borderId="16" xfId="0" applyNumberFormat="1" applyFont="1" applyBorder="1">
      <alignment vertical="center"/>
    </xf>
    <xf numFmtId="3" fontId="3" fillId="0" borderId="59" xfId="0" applyNumberFormat="1" applyFont="1" applyBorder="1" applyAlignment="1"/>
    <xf numFmtId="38" fontId="3" fillId="0" borderId="60" xfId="0" applyNumberFormat="1" applyFont="1" applyBorder="1">
      <alignment vertical="center"/>
    </xf>
    <xf numFmtId="3" fontId="3" fillId="0" borderId="56" xfId="0" applyNumberFormat="1" applyFont="1" applyBorder="1" applyAlignment="1"/>
    <xf numFmtId="3" fontId="3" fillId="0" borderId="55" xfId="0" applyNumberFormat="1" applyFont="1" applyBorder="1">
      <alignment vertical="center"/>
    </xf>
    <xf numFmtId="3" fontId="3" fillId="0" borderId="33" xfId="0" applyNumberFormat="1" applyFont="1" applyBorder="1" applyAlignment="1"/>
    <xf numFmtId="38" fontId="3" fillId="0" borderId="55" xfId="1" applyFont="1" applyBorder="1">
      <alignment vertical="center"/>
    </xf>
    <xf numFmtId="38" fontId="3" fillId="0" borderId="26" xfId="1" applyFont="1" applyFill="1" applyBorder="1" applyAlignment="1">
      <alignment horizontal="right"/>
    </xf>
    <xf numFmtId="179" fontId="3" fillId="0" borderId="61" xfId="0" applyNumberFormat="1" applyFont="1" applyBorder="1" applyAlignment="1"/>
    <xf numFmtId="0" fontId="6" fillId="0" borderId="0" xfId="0" applyFont="1" applyAlignment="1">
      <alignment horizontal="left" vertical="top"/>
    </xf>
    <xf numFmtId="0" fontId="3" fillId="0" borderId="62" xfId="0" applyFont="1" applyBorder="1" applyAlignment="1">
      <alignment horizontal="center"/>
    </xf>
    <xf numFmtId="3" fontId="3" fillId="0" borderId="35" xfId="0" applyNumberFormat="1" applyFont="1" applyBorder="1" applyAlignment="1"/>
    <xf numFmtId="38" fontId="3" fillId="0" borderId="46" xfId="1" applyFont="1" applyFill="1" applyBorder="1" applyAlignment="1">
      <alignment horizontal="right"/>
    </xf>
    <xf numFmtId="1" fontId="3" fillId="0" borderId="15" xfId="0" applyNumberFormat="1" applyFont="1" applyBorder="1" applyAlignment="1"/>
    <xf numFmtId="38" fontId="3" fillId="0" borderId="35" xfId="1" applyFont="1" applyFill="1" applyBorder="1" applyAlignment="1">
      <alignment horizontal="right"/>
    </xf>
    <xf numFmtId="0" fontId="3" fillId="0" borderId="6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38" fontId="3" fillId="0" borderId="47" xfId="1" applyFont="1" applyBorder="1" applyAlignment="1">
      <alignment horizontal="right"/>
    </xf>
    <xf numFmtId="0" fontId="7" fillId="0" borderId="0" xfId="0" applyFont="1">
      <alignment vertical="center"/>
    </xf>
    <xf numFmtId="0" fontId="6" fillId="0" borderId="11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DCDC0-8E5C-784A-9725-1761A1BD65B3}">
  <dimension ref="A1:K46"/>
  <sheetViews>
    <sheetView showGridLines="0" tabSelected="1" topLeftCell="A25" zoomScale="120" zoomScaleNormal="120" workbookViewId="0">
      <selection activeCell="F37" sqref="F37"/>
    </sheetView>
  </sheetViews>
  <sheetFormatPr baseColWidth="10" defaultColWidth="8.83203125" defaultRowHeight="14"/>
  <cols>
    <col min="1" max="1" width="24.6640625" customWidth="1"/>
    <col min="2" max="2" width="31.33203125" customWidth="1"/>
    <col min="3" max="4" width="13.6640625" customWidth="1"/>
    <col min="5" max="5" width="16.1640625" customWidth="1"/>
    <col min="6" max="6" width="32.6640625" customWidth="1"/>
    <col min="7" max="7" width="10.83203125" bestFit="1" customWidth="1"/>
    <col min="8" max="8" width="22.6640625" bestFit="1" customWidth="1"/>
    <col min="9" max="9" width="8.83203125" customWidth="1"/>
    <col min="10" max="10" width="10.1640625" customWidth="1"/>
    <col min="11" max="11" width="9.5" customWidth="1"/>
  </cols>
  <sheetData>
    <row r="1" spans="1:8" ht="20" customHeight="1">
      <c r="A1" s="1" t="s">
        <v>73</v>
      </c>
      <c r="B1" s="1"/>
      <c r="C1" s="1"/>
      <c r="D1" s="1"/>
      <c r="E1" s="1"/>
      <c r="F1" s="1"/>
      <c r="G1" s="1"/>
      <c r="H1" t="s">
        <v>94</v>
      </c>
    </row>
    <row r="2" spans="1:8" ht="20" customHeight="1">
      <c r="A2" s="1" t="s">
        <v>75</v>
      </c>
      <c r="B2" s="1"/>
      <c r="C2" s="1"/>
      <c r="D2" s="1"/>
      <c r="E2" s="1"/>
      <c r="F2" s="1"/>
      <c r="G2" s="1"/>
      <c r="H2" s="1"/>
    </row>
    <row r="3" spans="1:8" ht="20" customHeight="1">
      <c r="A3" s="1" t="s">
        <v>74</v>
      </c>
      <c r="B3" s="1"/>
      <c r="C3" s="1"/>
      <c r="D3" s="1"/>
      <c r="E3" s="1"/>
      <c r="F3" s="1"/>
      <c r="G3" s="1"/>
      <c r="H3" s="1"/>
    </row>
    <row r="4" spans="1:8" ht="20" customHeight="1" thickBot="1">
      <c r="A4" s="1"/>
      <c r="B4" s="1"/>
      <c r="C4" s="1"/>
      <c r="D4" s="1"/>
      <c r="E4" s="1"/>
      <c r="F4" s="1"/>
      <c r="G4" s="1"/>
      <c r="H4" s="1"/>
    </row>
    <row r="5" spans="1:8" ht="20" customHeight="1" thickBot="1">
      <c r="A5" s="2" t="s">
        <v>10</v>
      </c>
      <c r="B5" s="3" t="s">
        <v>11</v>
      </c>
      <c r="C5" s="4" t="s">
        <v>76</v>
      </c>
      <c r="D5" s="4" t="s">
        <v>6</v>
      </c>
      <c r="E5" s="45" t="s">
        <v>5</v>
      </c>
      <c r="F5" s="5" t="s">
        <v>12</v>
      </c>
    </row>
    <row r="6" spans="1:8" ht="20" customHeight="1">
      <c r="A6" s="6" t="s">
        <v>13</v>
      </c>
      <c r="B6" s="7"/>
      <c r="C6" s="8"/>
      <c r="D6" s="145"/>
      <c r="E6" s="145"/>
      <c r="F6" s="9"/>
    </row>
    <row r="7" spans="1:8" ht="20" customHeight="1">
      <c r="A7" s="27" t="s">
        <v>88</v>
      </c>
      <c r="B7" s="143"/>
      <c r="C7" s="43">
        <f>SUM(C8:C11)</f>
        <v>8440844</v>
      </c>
      <c r="D7" s="74">
        <v>683870</v>
      </c>
      <c r="E7" s="86">
        <f>D7-C7</f>
        <v>-7756974</v>
      </c>
      <c r="F7" s="144"/>
    </row>
    <row r="8" spans="1:8" ht="20" customHeight="1">
      <c r="A8" s="149"/>
      <c r="B8" s="14" t="s">
        <v>87</v>
      </c>
      <c r="C8" s="74">
        <v>644403</v>
      </c>
      <c r="D8" s="74">
        <v>683870</v>
      </c>
      <c r="E8" s="86">
        <f>D8-C8</f>
        <v>39467</v>
      </c>
      <c r="F8" s="12"/>
    </row>
    <row r="9" spans="1:8" ht="20" customHeight="1">
      <c r="A9" s="150"/>
      <c r="B9" s="14" t="s">
        <v>86</v>
      </c>
      <c r="C9" s="139">
        <v>2959027</v>
      </c>
      <c r="D9" s="139">
        <v>0</v>
      </c>
      <c r="E9" s="86">
        <f t="shared" ref="E9:E11" si="0">D9-C9</f>
        <v>-2959027</v>
      </c>
      <c r="F9" s="147" t="s">
        <v>96</v>
      </c>
    </row>
    <row r="10" spans="1:8" ht="20" customHeight="1">
      <c r="A10" s="150"/>
      <c r="B10" s="14" t="s">
        <v>89</v>
      </c>
      <c r="C10" s="139">
        <v>4540842</v>
      </c>
      <c r="D10" s="139">
        <v>0</v>
      </c>
      <c r="E10" s="86">
        <f t="shared" si="0"/>
        <v>-4540842</v>
      </c>
      <c r="F10" s="147" t="s">
        <v>96</v>
      </c>
    </row>
    <row r="11" spans="1:8" ht="20" customHeight="1">
      <c r="A11" s="151"/>
      <c r="B11" s="14" t="s">
        <v>90</v>
      </c>
      <c r="C11" s="139">
        <v>296572</v>
      </c>
      <c r="D11" s="139">
        <v>0</v>
      </c>
      <c r="E11" s="86">
        <f t="shared" si="0"/>
        <v>-296572</v>
      </c>
      <c r="F11" s="12"/>
    </row>
    <row r="12" spans="1:8" ht="20" customHeight="1">
      <c r="A12" s="10" t="s">
        <v>14</v>
      </c>
      <c r="B12" s="11"/>
      <c r="C12" s="142">
        <f>SUM(C13:C14)</f>
        <v>800000</v>
      </c>
      <c r="D12" s="43">
        <f>SUM(D13:D14)</f>
        <v>500000</v>
      </c>
      <c r="E12" s="86">
        <f>D12-C12</f>
        <v>-300000</v>
      </c>
      <c r="F12" s="147" t="s">
        <v>93</v>
      </c>
    </row>
    <row r="13" spans="1:8" ht="20" customHeight="1">
      <c r="A13" s="13"/>
      <c r="B13" s="14" t="s">
        <v>15</v>
      </c>
      <c r="C13" s="51">
        <v>800000</v>
      </c>
      <c r="D13" s="44">
        <v>500000</v>
      </c>
      <c r="E13" s="86">
        <f>D13-C13</f>
        <v>-300000</v>
      </c>
      <c r="F13" s="12"/>
    </row>
    <row r="14" spans="1:8" ht="20" customHeight="1">
      <c r="A14" s="13"/>
      <c r="B14" s="14" t="s">
        <v>16</v>
      </c>
      <c r="C14" s="51">
        <v>0</v>
      </c>
      <c r="D14" s="51">
        <v>0</v>
      </c>
      <c r="E14" s="120">
        <f>D14-C14</f>
        <v>0</v>
      </c>
      <c r="F14" s="12"/>
    </row>
    <row r="15" spans="1:8" ht="20" customHeight="1">
      <c r="A15" s="10" t="s">
        <v>17</v>
      </c>
      <c r="B15" s="26"/>
      <c r="C15" s="51">
        <f>SUM(C16:C16)</f>
        <v>0</v>
      </c>
      <c r="D15" s="51">
        <f>SUM(D16:D16)</f>
        <v>0</v>
      </c>
      <c r="E15" s="120">
        <v>0</v>
      </c>
      <c r="F15" s="12"/>
    </row>
    <row r="16" spans="1:8" ht="20" customHeight="1" thickBot="1">
      <c r="A16" s="32"/>
      <c r="B16" s="16" t="s">
        <v>18</v>
      </c>
      <c r="C16" s="140">
        <v>0</v>
      </c>
      <c r="D16" s="140">
        <v>0</v>
      </c>
      <c r="E16" s="141">
        <v>0</v>
      </c>
      <c r="F16" s="12"/>
    </row>
    <row r="17" spans="1:11" ht="20" customHeight="1" thickBot="1">
      <c r="A17" s="15" t="s">
        <v>19</v>
      </c>
      <c r="B17" s="19"/>
      <c r="C17" s="135">
        <f>SUM(C7+C12)</f>
        <v>9240844</v>
      </c>
      <c r="D17" s="135">
        <f>SUM(D8+D12+D15)</f>
        <v>1183870</v>
      </c>
      <c r="E17" s="136">
        <f>D17-C17</f>
        <v>-8056974</v>
      </c>
      <c r="F17" s="138"/>
    </row>
    <row r="18" spans="1:11" ht="20" customHeight="1" thickBot="1">
      <c r="A18" s="18"/>
      <c r="B18" s="3"/>
      <c r="C18" s="56"/>
      <c r="D18" s="56"/>
      <c r="E18" s="47"/>
      <c r="F18" s="29"/>
    </row>
    <row r="19" spans="1:11" ht="20" customHeight="1">
      <c r="A19" s="6" t="s">
        <v>20</v>
      </c>
      <c r="B19" s="20"/>
      <c r="C19" s="68"/>
      <c r="D19" s="68"/>
      <c r="E19" s="70"/>
      <c r="F19" s="21"/>
    </row>
    <row r="20" spans="1:11" ht="20" customHeight="1">
      <c r="A20" s="10" t="s">
        <v>21</v>
      </c>
      <c r="B20" s="11"/>
      <c r="C20" s="51">
        <f>SUM(C21:C27)</f>
        <v>320000</v>
      </c>
      <c r="D20" s="51">
        <f>SUM(D21:D27)</f>
        <v>320000</v>
      </c>
      <c r="E20" s="119">
        <f t="shared" ref="E20:E27" si="1">C20-D20</f>
        <v>0</v>
      </c>
      <c r="F20" s="12"/>
    </row>
    <row r="21" spans="1:11" ht="20" customHeight="1">
      <c r="A21" s="13"/>
      <c r="B21" s="14" t="s">
        <v>3</v>
      </c>
      <c r="C21" s="51">
        <v>260000</v>
      </c>
      <c r="D21" s="51">
        <v>260000</v>
      </c>
      <c r="E21" s="119">
        <f t="shared" si="1"/>
        <v>0</v>
      </c>
      <c r="F21" s="106"/>
      <c r="H21" s="35"/>
    </row>
    <row r="22" spans="1:11" ht="20" customHeight="1">
      <c r="A22" s="13"/>
      <c r="B22" s="14" t="s">
        <v>2</v>
      </c>
      <c r="C22" s="54">
        <v>8000</v>
      </c>
      <c r="D22" s="54">
        <v>8000</v>
      </c>
      <c r="E22" s="121">
        <f t="shared" si="1"/>
        <v>0</v>
      </c>
      <c r="F22" s="107"/>
      <c r="H22" s="35"/>
    </row>
    <row r="23" spans="1:11" ht="20" customHeight="1">
      <c r="A23" s="13"/>
      <c r="B23" s="14" t="s">
        <v>22</v>
      </c>
      <c r="C23" s="51">
        <v>5000</v>
      </c>
      <c r="D23" s="51">
        <v>5000</v>
      </c>
      <c r="E23" s="119">
        <f t="shared" si="1"/>
        <v>0</v>
      </c>
      <c r="F23" s="12"/>
      <c r="H23" s="35"/>
    </row>
    <row r="24" spans="1:11" ht="20" customHeight="1">
      <c r="A24" s="13"/>
      <c r="B24" s="14" t="s">
        <v>8</v>
      </c>
      <c r="C24" s="44">
        <v>10000</v>
      </c>
      <c r="D24" s="44">
        <v>10000</v>
      </c>
      <c r="E24" s="121">
        <f t="shared" si="1"/>
        <v>0</v>
      </c>
      <c r="F24" s="22"/>
      <c r="H24" s="35"/>
      <c r="K24" s="73"/>
    </row>
    <row r="25" spans="1:11" ht="20" customHeight="1">
      <c r="A25" s="23"/>
      <c r="B25" s="11" t="s">
        <v>23</v>
      </c>
      <c r="C25" s="44">
        <v>30000</v>
      </c>
      <c r="D25" s="44">
        <v>30000</v>
      </c>
      <c r="E25" s="119">
        <f t="shared" si="1"/>
        <v>0</v>
      </c>
      <c r="F25" s="22"/>
      <c r="H25" s="35"/>
    </row>
    <row r="26" spans="1:11" ht="20" customHeight="1">
      <c r="A26" s="23"/>
      <c r="B26" s="11" t="s">
        <v>24</v>
      </c>
      <c r="C26" s="44">
        <v>5000</v>
      </c>
      <c r="D26" s="44">
        <v>5000</v>
      </c>
      <c r="E26" s="119">
        <f t="shared" si="1"/>
        <v>0</v>
      </c>
      <c r="F26" s="22"/>
      <c r="H26" s="35"/>
    </row>
    <row r="27" spans="1:11" ht="20" customHeight="1">
      <c r="A27" s="24"/>
      <c r="B27" s="11" t="s">
        <v>25</v>
      </c>
      <c r="C27" s="44">
        <v>2000</v>
      </c>
      <c r="D27" s="44">
        <v>2000</v>
      </c>
      <c r="E27" s="121">
        <f t="shared" si="1"/>
        <v>0</v>
      </c>
      <c r="F27" s="12"/>
    </row>
    <row r="28" spans="1:11" ht="20" customHeight="1">
      <c r="A28" s="10" t="s">
        <v>63</v>
      </c>
      <c r="B28" s="11"/>
      <c r="C28" s="44">
        <f>SUM(C29:C33)</f>
        <v>150000</v>
      </c>
      <c r="D28" s="44">
        <f>SUM(D29:D33)</f>
        <v>150000</v>
      </c>
      <c r="E28" s="115">
        <f>D28-C28</f>
        <v>0</v>
      </c>
      <c r="F28" s="12"/>
    </row>
    <row r="29" spans="1:11" ht="20" customHeight="1">
      <c r="A29" s="25"/>
      <c r="B29" s="11" t="s">
        <v>26</v>
      </c>
      <c r="C29" s="44">
        <v>150000</v>
      </c>
      <c r="D29" s="44">
        <v>150000</v>
      </c>
      <c r="E29" s="115">
        <f>D29-C29</f>
        <v>0</v>
      </c>
      <c r="F29" s="12" t="s">
        <v>4</v>
      </c>
    </row>
    <row r="30" spans="1:11" ht="20" customHeight="1">
      <c r="A30" s="23"/>
      <c r="B30" s="11" t="s">
        <v>23</v>
      </c>
      <c r="C30" s="44">
        <v>0</v>
      </c>
      <c r="D30" s="44">
        <v>0</v>
      </c>
      <c r="E30" s="119">
        <f>C30-D30</f>
        <v>0</v>
      </c>
      <c r="F30" s="12"/>
    </row>
    <row r="31" spans="1:11" ht="20" customHeight="1">
      <c r="A31" s="23"/>
      <c r="B31" s="69" t="s">
        <v>2</v>
      </c>
      <c r="C31" s="66">
        <v>0</v>
      </c>
      <c r="D31" s="66">
        <v>0</v>
      </c>
      <c r="E31" s="122">
        <f>C31-D31</f>
        <v>0</v>
      </c>
      <c r="F31" s="12"/>
    </row>
    <row r="32" spans="1:11" ht="20" customHeight="1">
      <c r="A32" s="13"/>
      <c r="B32" s="14" t="s">
        <v>27</v>
      </c>
      <c r="C32" s="67">
        <v>0</v>
      </c>
      <c r="D32" s="67">
        <v>0</v>
      </c>
      <c r="E32" s="119">
        <f>C32-D32</f>
        <v>0</v>
      </c>
      <c r="F32" s="12"/>
    </row>
    <row r="33" spans="1:9" ht="20" customHeight="1">
      <c r="A33" s="27"/>
      <c r="B33" s="14" t="s">
        <v>59</v>
      </c>
      <c r="C33" s="67">
        <v>0</v>
      </c>
      <c r="D33" s="67">
        <v>0</v>
      </c>
      <c r="E33" s="119">
        <f>C33-D33</f>
        <v>0</v>
      </c>
      <c r="F33" s="22"/>
    </row>
    <row r="34" spans="1:9" ht="20" customHeight="1">
      <c r="A34" s="152" t="s">
        <v>60</v>
      </c>
      <c r="B34" s="153"/>
      <c r="C34" s="51">
        <f>SUM(C35:C36)</f>
        <v>350000</v>
      </c>
      <c r="D34" s="51">
        <f>SUM(D35:D36)</f>
        <v>350000</v>
      </c>
      <c r="E34" s="121">
        <f>D34-C34</f>
        <v>0</v>
      </c>
      <c r="F34" s="12" t="s">
        <v>81</v>
      </c>
    </row>
    <row r="35" spans="1:9" ht="20" customHeight="1">
      <c r="A35" s="13"/>
      <c r="B35" s="14" t="s">
        <v>28</v>
      </c>
      <c r="C35" s="51">
        <v>280000</v>
      </c>
      <c r="D35" s="51">
        <v>280000</v>
      </c>
      <c r="E35" s="121">
        <f t="shared" ref="E35:E36" si="2">D35-C35</f>
        <v>0</v>
      </c>
      <c r="F35" s="22"/>
    </row>
    <row r="36" spans="1:9" ht="20" customHeight="1">
      <c r="A36" s="24"/>
      <c r="B36" s="11" t="s">
        <v>23</v>
      </c>
      <c r="C36" s="51">
        <v>70000</v>
      </c>
      <c r="D36" s="51">
        <v>70000</v>
      </c>
      <c r="E36" s="121">
        <f t="shared" si="2"/>
        <v>0</v>
      </c>
      <c r="F36" s="22"/>
    </row>
    <row r="37" spans="1:9" ht="20" customHeight="1" thickBot="1">
      <c r="A37" s="15" t="s">
        <v>29</v>
      </c>
      <c r="B37" s="19"/>
      <c r="C37" s="52">
        <v>200000</v>
      </c>
      <c r="D37" s="52">
        <v>363870</v>
      </c>
      <c r="E37" s="48">
        <f>D37-C37</f>
        <v>163870</v>
      </c>
      <c r="F37" s="17"/>
      <c r="H37" s="42"/>
    </row>
    <row r="38" spans="1:9" ht="20" customHeight="1" thickBot="1">
      <c r="A38" s="18" t="s">
        <v>30</v>
      </c>
      <c r="B38" s="3"/>
      <c r="C38" s="28">
        <f>C20+C28+C34+C37</f>
        <v>1020000</v>
      </c>
      <c r="D38" s="28">
        <f>SUM(D20+D28+D34+D37)</f>
        <v>1183870</v>
      </c>
      <c r="E38" s="49">
        <f>D38-C38</f>
        <v>163870</v>
      </c>
      <c r="F38" s="5"/>
    </row>
    <row r="39" spans="1:9" ht="20" customHeight="1" thickBot="1">
      <c r="A39" s="15" t="s">
        <v>31</v>
      </c>
      <c r="B39" s="19"/>
      <c r="C39" s="90">
        <f>C17-C38</f>
        <v>8220844</v>
      </c>
      <c r="D39" s="96">
        <f>D17-D38</f>
        <v>0</v>
      </c>
      <c r="E39" s="50">
        <f>C39-D39</f>
        <v>8220844</v>
      </c>
      <c r="F39" s="148"/>
    </row>
    <row r="40" spans="1:9">
      <c r="C40" s="108"/>
      <c r="D40" s="108"/>
      <c r="E40" s="108"/>
    </row>
    <row r="41" spans="1:9">
      <c r="C41" s="108"/>
      <c r="D41" s="108" t="s">
        <v>95</v>
      </c>
    </row>
    <row r="42" spans="1:9">
      <c r="C42" s="108"/>
      <c r="D42" s="108"/>
      <c r="E42" s="108"/>
    </row>
    <row r="46" spans="1:9">
      <c r="I46" s="146"/>
    </row>
  </sheetData>
  <mergeCells count="2">
    <mergeCell ref="A8:A11"/>
    <mergeCell ref="A34:B34"/>
  </mergeCells>
  <phoneticPr fontId="2"/>
  <pageMargins left="0.78740157480314965" right="0" top="0.59055118110236227" bottom="0.59055118110236227" header="0.51181102362204722" footer="0.51181102362204722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5"/>
  <sheetViews>
    <sheetView showGridLines="0" zoomScale="94" zoomScaleNormal="90" workbookViewId="0"/>
  </sheetViews>
  <sheetFormatPr baseColWidth="10" defaultColWidth="8.83203125" defaultRowHeight="14"/>
  <cols>
    <col min="1" max="1" width="30" customWidth="1"/>
    <col min="2" max="2" width="16.1640625" bestFit="1" customWidth="1"/>
    <col min="3" max="3" width="16.1640625" customWidth="1"/>
    <col min="4" max="4" width="14.1640625" customWidth="1"/>
    <col min="5" max="5" width="14.5" bestFit="1" customWidth="1"/>
    <col min="6" max="6" width="32.1640625" customWidth="1"/>
    <col min="7" max="7" width="27.5" customWidth="1"/>
    <col min="8" max="8" width="11" customWidth="1"/>
    <col min="9" max="9" width="28.1640625" bestFit="1" customWidth="1"/>
    <col min="10" max="10" width="36.1640625" bestFit="1" customWidth="1"/>
    <col min="11" max="11" width="9.6640625" bestFit="1" customWidth="1"/>
    <col min="12" max="12" width="8.1640625" customWidth="1"/>
    <col min="13" max="13" width="11" bestFit="1" customWidth="1"/>
  </cols>
  <sheetData>
    <row r="1" spans="1:9" ht="20" customHeight="1">
      <c r="A1" s="1" t="s">
        <v>77</v>
      </c>
      <c r="B1" s="1"/>
      <c r="C1" s="1"/>
      <c r="D1" s="1"/>
      <c r="E1" s="1"/>
      <c r="F1" s="1"/>
      <c r="H1" s="1"/>
    </row>
    <row r="2" spans="1:9" ht="20" customHeight="1">
      <c r="A2" s="1" t="s">
        <v>69</v>
      </c>
      <c r="B2" s="1"/>
      <c r="C2" s="1"/>
      <c r="D2" s="1"/>
      <c r="E2" s="1"/>
      <c r="F2" s="1"/>
      <c r="G2" t="s">
        <v>71</v>
      </c>
      <c r="H2" s="1"/>
      <c r="I2" s="1"/>
    </row>
    <row r="3" spans="1:9" ht="20" customHeight="1">
      <c r="A3" s="1" t="s">
        <v>72</v>
      </c>
      <c r="B3" s="1"/>
      <c r="C3" s="1"/>
      <c r="D3" s="1"/>
      <c r="E3" s="1"/>
      <c r="F3" s="1"/>
      <c r="G3" s="1"/>
      <c r="H3" s="1"/>
      <c r="I3" s="1"/>
    </row>
    <row r="4" spans="1:9" ht="20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9" ht="20" customHeight="1" thickBot="1">
      <c r="A5" s="2" t="s">
        <v>32</v>
      </c>
      <c r="B5" s="4" t="s">
        <v>33</v>
      </c>
      <c r="C5" s="4" t="s">
        <v>70</v>
      </c>
      <c r="D5" s="3" t="s">
        <v>92</v>
      </c>
      <c r="E5" s="4" t="s">
        <v>7</v>
      </c>
      <c r="F5" s="5" t="s">
        <v>34</v>
      </c>
    </row>
    <row r="6" spans="1:9" ht="20" customHeight="1">
      <c r="A6" s="27" t="s">
        <v>35</v>
      </c>
      <c r="B6" s="26"/>
      <c r="C6" s="46"/>
      <c r="D6" s="76"/>
      <c r="E6" s="77"/>
      <c r="F6" s="97"/>
    </row>
    <row r="7" spans="1:9" ht="20" customHeight="1">
      <c r="A7" s="10" t="s">
        <v>36</v>
      </c>
      <c r="B7" s="11"/>
      <c r="C7" s="74">
        <v>683870</v>
      </c>
      <c r="D7" s="74">
        <v>683870</v>
      </c>
      <c r="E7" s="78"/>
      <c r="F7" s="98"/>
    </row>
    <row r="8" spans="1:9" ht="20" customHeight="1">
      <c r="A8" s="10" t="s">
        <v>37</v>
      </c>
      <c r="B8" s="112"/>
      <c r="C8" s="43">
        <f>SUM(C9:C10)</f>
        <v>500000</v>
      </c>
      <c r="D8" s="43">
        <f>SUM(D9:D10)</f>
        <v>500000</v>
      </c>
      <c r="E8" s="78"/>
      <c r="F8" s="98"/>
    </row>
    <row r="9" spans="1:9" ht="20" customHeight="1">
      <c r="A9" s="13"/>
      <c r="B9" s="111" t="s">
        <v>38</v>
      </c>
      <c r="C9" s="44">
        <v>500000</v>
      </c>
      <c r="D9" s="44">
        <v>500000</v>
      </c>
      <c r="E9" s="78"/>
      <c r="F9" s="98"/>
    </row>
    <row r="10" spans="1:9" ht="20" customHeight="1">
      <c r="A10" s="13"/>
      <c r="B10" s="14" t="s">
        <v>16</v>
      </c>
      <c r="C10" s="51">
        <v>0</v>
      </c>
      <c r="D10" s="51">
        <v>0</v>
      </c>
      <c r="E10" s="78"/>
      <c r="F10" s="98"/>
    </row>
    <row r="11" spans="1:9" ht="20" customHeight="1">
      <c r="A11" s="10" t="s">
        <v>39</v>
      </c>
      <c r="B11" s="112"/>
      <c r="C11" s="51">
        <f>SUM(C12:C13)</f>
        <v>0</v>
      </c>
      <c r="D11" s="51">
        <f>SUM(D12:D13)</f>
        <v>250795</v>
      </c>
      <c r="E11" s="78"/>
      <c r="F11" s="98"/>
    </row>
    <row r="12" spans="1:9" ht="20" customHeight="1">
      <c r="A12" s="13"/>
      <c r="B12" s="111" t="s">
        <v>18</v>
      </c>
      <c r="C12" s="51">
        <v>0</v>
      </c>
      <c r="D12" s="51">
        <v>5</v>
      </c>
      <c r="E12" s="78"/>
      <c r="F12" s="98"/>
      <c r="H12">
        <v>0</v>
      </c>
    </row>
    <row r="13" spans="1:9" ht="20" customHeight="1" thickBot="1">
      <c r="A13" s="31"/>
      <c r="B13" s="16" t="s">
        <v>40</v>
      </c>
      <c r="C13" s="52">
        <v>0</v>
      </c>
      <c r="D13" s="52">
        <v>250790</v>
      </c>
      <c r="E13" s="79"/>
      <c r="F13" s="99" t="s">
        <v>79</v>
      </c>
    </row>
    <row r="14" spans="1:9" ht="20" customHeight="1" thickBot="1">
      <c r="A14" s="2" t="s">
        <v>41</v>
      </c>
      <c r="B14" s="4"/>
      <c r="C14" s="53">
        <f>SUM(C7+C8+C11)</f>
        <v>1183870</v>
      </c>
      <c r="D14" s="114">
        <f>SUM(D7+D8+D11)</f>
        <v>1434665</v>
      </c>
      <c r="E14" s="118"/>
      <c r="F14" s="100"/>
    </row>
    <row r="15" spans="1:9" ht="20" customHeight="1" thickBot="1">
      <c r="A15" s="13"/>
      <c r="B15" s="35"/>
      <c r="C15" s="116"/>
      <c r="D15" s="91"/>
      <c r="E15" s="117"/>
      <c r="F15" s="91" t="s">
        <v>82</v>
      </c>
    </row>
    <row r="16" spans="1:9" ht="20" customHeight="1">
      <c r="A16" s="6" t="s">
        <v>42</v>
      </c>
      <c r="B16" s="20"/>
      <c r="C16" s="68"/>
      <c r="D16" s="80"/>
      <c r="E16" s="81"/>
      <c r="F16" s="101"/>
    </row>
    <row r="17" spans="1:8" ht="20" customHeight="1">
      <c r="A17" s="10" t="s">
        <v>43</v>
      </c>
      <c r="B17" s="11"/>
      <c r="C17" s="51">
        <f>SUM(C18:C24)</f>
        <v>320000</v>
      </c>
      <c r="D17" s="51">
        <f>SUM(D18:D24)</f>
        <v>290262</v>
      </c>
      <c r="E17" s="83">
        <f>C17-D17</f>
        <v>29738</v>
      </c>
      <c r="F17" s="98"/>
    </row>
    <row r="18" spans="1:8" ht="20" customHeight="1">
      <c r="A18" s="13"/>
      <c r="B18" s="14" t="s">
        <v>4</v>
      </c>
      <c r="C18" s="51">
        <v>290000</v>
      </c>
      <c r="D18" s="51">
        <v>282568</v>
      </c>
      <c r="E18" s="83">
        <f t="shared" ref="E18:E23" si="0">C18-D18</f>
        <v>7432</v>
      </c>
      <c r="F18" s="98"/>
      <c r="H18" s="40"/>
    </row>
    <row r="19" spans="1:8" ht="20" customHeight="1">
      <c r="A19" s="13"/>
      <c r="B19" s="14" t="s">
        <v>44</v>
      </c>
      <c r="C19" s="54">
        <v>8000</v>
      </c>
      <c r="D19" s="54">
        <v>1050</v>
      </c>
      <c r="E19" s="83">
        <f t="shared" si="0"/>
        <v>6950</v>
      </c>
      <c r="F19" s="98"/>
    </row>
    <row r="20" spans="1:8" ht="20" customHeight="1">
      <c r="A20" s="13"/>
      <c r="B20" s="14" t="s">
        <v>45</v>
      </c>
      <c r="C20" s="51">
        <v>5000</v>
      </c>
      <c r="D20" s="51">
        <v>0</v>
      </c>
      <c r="E20" s="83">
        <f t="shared" si="0"/>
        <v>5000</v>
      </c>
      <c r="F20" s="98"/>
    </row>
    <row r="21" spans="1:8" ht="20" customHeight="1">
      <c r="A21" s="13"/>
      <c r="B21" s="14" t="s">
        <v>9</v>
      </c>
      <c r="C21" s="44">
        <v>10000</v>
      </c>
      <c r="D21" s="44">
        <v>6028</v>
      </c>
      <c r="E21" s="82">
        <f t="shared" si="0"/>
        <v>3972</v>
      </c>
      <c r="F21" s="98"/>
    </row>
    <row r="22" spans="1:8" ht="20" customHeight="1">
      <c r="A22" s="13"/>
      <c r="B22" s="14" t="s">
        <v>46</v>
      </c>
      <c r="C22" s="44">
        <v>4000</v>
      </c>
      <c r="D22" s="44">
        <v>0</v>
      </c>
      <c r="E22" s="83">
        <f t="shared" si="0"/>
        <v>4000</v>
      </c>
      <c r="F22" s="98"/>
      <c r="H22" s="55"/>
    </row>
    <row r="23" spans="1:8" ht="20" customHeight="1">
      <c r="A23" s="13"/>
      <c r="B23" s="14" t="s">
        <v>24</v>
      </c>
      <c r="C23" s="44">
        <v>2000</v>
      </c>
      <c r="D23" s="44">
        <v>516</v>
      </c>
      <c r="E23" s="82">
        <f t="shared" si="0"/>
        <v>1484</v>
      </c>
      <c r="F23" s="98"/>
      <c r="H23" s="55"/>
    </row>
    <row r="24" spans="1:8" ht="20" customHeight="1">
      <c r="A24" s="24"/>
      <c r="B24" s="14" t="s">
        <v>47</v>
      </c>
      <c r="C24" s="44">
        <v>1000</v>
      </c>
      <c r="D24" s="44">
        <v>100</v>
      </c>
      <c r="E24" s="83">
        <f t="shared" ref="E24:E35" si="1">C24-D24</f>
        <v>900</v>
      </c>
      <c r="F24" s="103" t="s">
        <v>66</v>
      </c>
      <c r="H24" s="55"/>
    </row>
    <row r="25" spans="1:8" ht="20" customHeight="1">
      <c r="A25" s="10" t="s">
        <v>48</v>
      </c>
      <c r="B25" s="11"/>
      <c r="C25" s="44">
        <f>SUM(C26:C30)</f>
        <v>150000</v>
      </c>
      <c r="D25" s="44">
        <v>150000</v>
      </c>
      <c r="E25" s="84">
        <f t="shared" si="1"/>
        <v>0</v>
      </c>
      <c r="F25" s="98"/>
      <c r="H25" s="55"/>
    </row>
    <row r="26" spans="1:8" ht="20" customHeight="1">
      <c r="A26" s="13"/>
      <c r="B26" s="14" t="s">
        <v>49</v>
      </c>
      <c r="C26" s="44">
        <v>150000</v>
      </c>
      <c r="D26" s="44">
        <v>150000</v>
      </c>
      <c r="E26" s="113">
        <f t="shared" si="1"/>
        <v>0</v>
      </c>
      <c r="F26" s="98"/>
    </row>
    <row r="27" spans="1:8" ht="20" customHeight="1">
      <c r="A27" s="13"/>
      <c r="B27" s="14" t="s">
        <v>46</v>
      </c>
      <c r="C27" s="44">
        <v>0</v>
      </c>
      <c r="D27" s="44">
        <v>0</v>
      </c>
      <c r="E27" s="84">
        <f t="shared" si="1"/>
        <v>0</v>
      </c>
      <c r="F27" s="98"/>
    </row>
    <row r="28" spans="1:8" ht="20" customHeight="1">
      <c r="A28" s="13"/>
      <c r="B28" s="65" t="s">
        <v>57</v>
      </c>
      <c r="C28" s="66">
        <v>0</v>
      </c>
      <c r="D28" s="66">
        <v>0</v>
      </c>
      <c r="E28" s="85">
        <f>C28-D28</f>
        <v>0</v>
      </c>
      <c r="F28" s="102"/>
    </row>
    <row r="29" spans="1:8" ht="20" customHeight="1">
      <c r="A29" s="13"/>
      <c r="B29" s="14" t="s">
        <v>27</v>
      </c>
      <c r="C29" s="67">
        <v>0</v>
      </c>
      <c r="D29" s="67">
        <v>0</v>
      </c>
      <c r="E29" s="84">
        <f t="shared" si="1"/>
        <v>0</v>
      </c>
      <c r="F29" s="103"/>
    </row>
    <row r="30" spans="1:8" ht="20" customHeight="1">
      <c r="A30" s="27"/>
      <c r="B30" s="14" t="s">
        <v>83</v>
      </c>
      <c r="C30" s="67">
        <v>0</v>
      </c>
      <c r="D30" s="67">
        <v>0</v>
      </c>
      <c r="E30" s="86">
        <f t="shared" si="1"/>
        <v>0</v>
      </c>
      <c r="F30" s="103"/>
    </row>
    <row r="31" spans="1:8" ht="20" customHeight="1">
      <c r="A31" s="10" t="s">
        <v>84</v>
      </c>
      <c r="B31" s="109"/>
      <c r="C31" s="51">
        <f>SUM(C32:C33)</f>
        <v>350000</v>
      </c>
      <c r="D31" s="44">
        <v>350000</v>
      </c>
      <c r="E31" s="84">
        <f t="shared" si="1"/>
        <v>0</v>
      </c>
      <c r="F31" s="98" t="s">
        <v>80</v>
      </c>
    </row>
    <row r="32" spans="1:8" ht="20" customHeight="1">
      <c r="A32" s="30"/>
      <c r="B32" s="14" t="s">
        <v>50</v>
      </c>
      <c r="C32" s="51">
        <v>280000</v>
      </c>
      <c r="D32" s="44">
        <v>0</v>
      </c>
      <c r="E32" s="84">
        <f t="shared" si="1"/>
        <v>280000</v>
      </c>
      <c r="F32" s="98"/>
    </row>
    <row r="33" spans="1:13" ht="20" customHeight="1">
      <c r="A33" s="105"/>
      <c r="B33" s="65" t="s">
        <v>46</v>
      </c>
      <c r="C33" s="51">
        <v>70000</v>
      </c>
      <c r="D33" s="66">
        <v>0</v>
      </c>
      <c r="E33" s="87">
        <f t="shared" si="1"/>
        <v>70000</v>
      </c>
      <c r="F33" s="102"/>
    </row>
    <row r="34" spans="1:13" ht="20" customHeight="1" thickBot="1">
      <c r="A34" s="32" t="s">
        <v>51</v>
      </c>
      <c r="B34" s="33"/>
      <c r="C34" s="52">
        <v>363870</v>
      </c>
      <c r="D34" s="75">
        <v>0</v>
      </c>
      <c r="E34" s="88">
        <f t="shared" si="1"/>
        <v>363870</v>
      </c>
      <c r="F34" s="99"/>
      <c r="H34" s="1"/>
      <c r="I34" s="1"/>
    </row>
    <row r="35" spans="1:13" ht="20" customHeight="1" thickBot="1">
      <c r="A35" s="15" t="s">
        <v>52</v>
      </c>
      <c r="B35" s="19"/>
      <c r="C35" s="28">
        <f>SUM(C17+C25+C31+C34)</f>
        <v>1183870</v>
      </c>
      <c r="D35" s="131">
        <f>SUM(D17+D25+D31++D34)</f>
        <v>790262</v>
      </c>
      <c r="E35" s="89">
        <f t="shared" si="1"/>
        <v>393608</v>
      </c>
      <c r="F35" s="104"/>
      <c r="G35" s="1"/>
      <c r="H35" s="1"/>
      <c r="I35" s="1"/>
    </row>
    <row r="36" spans="1:13" ht="20" customHeight="1" thickBot="1">
      <c r="A36" s="18" t="s">
        <v>53</v>
      </c>
      <c r="B36" s="3"/>
      <c r="C36" s="90">
        <f>C14-C35</f>
        <v>0</v>
      </c>
      <c r="D36" s="114">
        <f>D14-D35</f>
        <v>644403</v>
      </c>
      <c r="E36" s="89"/>
      <c r="F36" s="100"/>
      <c r="G36" s="1"/>
      <c r="H36" s="1"/>
      <c r="I36" s="1"/>
    </row>
    <row r="37" spans="1:13" ht="20" customHeight="1">
      <c r="A37" s="1"/>
      <c r="B37" s="1"/>
      <c r="C37" s="91"/>
      <c r="D37" s="91"/>
      <c r="E37" s="91"/>
      <c r="F37" s="1"/>
      <c r="G37" s="35"/>
      <c r="H37" s="1"/>
      <c r="I37" s="35"/>
      <c r="J37" s="35"/>
      <c r="K37" s="35"/>
      <c r="L37" s="35"/>
    </row>
    <row r="38" spans="1:13" ht="24.75" customHeight="1" thickBot="1">
      <c r="A38" s="137" t="s">
        <v>85</v>
      </c>
      <c r="B38" s="1"/>
      <c r="C38" s="91"/>
      <c r="D38" s="91"/>
      <c r="E38" s="91"/>
      <c r="F38" s="1"/>
      <c r="G38" s="41"/>
      <c r="H38" s="1"/>
      <c r="I38" s="57"/>
      <c r="J38" s="41"/>
      <c r="K38" s="58"/>
      <c r="L38" s="41"/>
    </row>
    <row r="39" spans="1:13" ht="20.25" customHeight="1" thickBot="1">
      <c r="A39" s="39"/>
      <c r="B39" s="2" t="s">
        <v>54</v>
      </c>
      <c r="C39" s="3" t="s">
        <v>55</v>
      </c>
      <c r="D39" s="39" t="s">
        <v>56</v>
      </c>
      <c r="E39" s="35"/>
      <c r="F39" s="35"/>
      <c r="G39" s="41"/>
      <c r="H39" s="1"/>
      <c r="I39" s="57"/>
      <c r="J39" s="41"/>
      <c r="K39" s="58"/>
      <c r="L39" s="41"/>
    </row>
    <row r="40" spans="1:13" ht="20.25" customHeight="1">
      <c r="A40" s="71" t="s">
        <v>1</v>
      </c>
      <c r="B40" s="72"/>
      <c r="C40" s="92"/>
      <c r="D40" s="93">
        <v>2952462</v>
      </c>
      <c r="E40" s="110"/>
      <c r="F40" s="40"/>
      <c r="G40" s="41"/>
      <c r="H40" s="1"/>
      <c r="I40" s="57"/>
      <c r="J40" s="41"/>
      <c r="K40" s="58"/>
      <c r="L40" s="41"/>
    </row>
    <row r="41" spans="1:13" ht="20.25" customHeight="1" thickBot="1">
      <c r="A41" s="38" t="s">
        <v>58</v>
      </c>
      <c r="B41" s="132">
        <v>6565</v>
      </c>
      <c r="C41" s="75"/>
      <c r="D41" s="133">
        <f>D40+B41</f>
        <v>2959027</v>
      </c>
      <c r="E41" s="110"/>
      <c r="F41" s="40"/>
      <c r="G41" s="41"/>
      <c r="H41" s="1"/>
      <c r="I41" s="57"/>
      <c r="J41" s="41"/>
      <c r="K41" s="58"/>
      <c r="L41" s="41"/>
    </row>
    <row r="42" spans="1:13" ht="20.25" customHeight="1">
      <c r="A42" s="35"/>
      <c r="B42" s="36"/>
      <c r="C42" s="95"/>
      <c r="D42" s="95"/>
      <c r="E42" s="110"/>
      <c r="F42" s="40"/>
      <c r="G42" s="41"/>
      <c r="H42" s="1"/>
      <c r="I42" s="57"/>
      <c r="J42" s="41"/>
      <c r="K42" s="58"/>
      <c r="L42" s="41"/>
    </row>
    <row r="43" spans="1:13" ht="19.5" customHeight="1" thickBot="1">
      <c r="A43" s="137" t="s">
        <v>0</v>
      </c>
      <c r="B43" s="1"/>
      <c r="C43" s="91"/>
      <c r="D43" s="91"/>
      <c r="E43" s="110"/>
      <c r="F43" s="40"/>
      <c r="G43" s="42"/>
      <c r="H43" s="42"/>
      <c r="I43" s="1"/>
      <c r="J43" s="57"/>
      <c r="K43" s="41"/>
      <c r="L43" s="58"/>
      <c r="M43" s="41"/>
    </row>
    <row r="44" spans="1:13" ht="19.5" customHeight="1" thickBot="1">
      <c r="A44" s="39"/>
      <c r="B44" s="2" t="s">
        <v>54</v>
      </c>
      <c r="C44" s="3" t="s">
        <v>55</v>
      </c>
      <c r="D44" s="5" t="s">
        <v>56</v>
      </c>
      <c r="E44" s="110"/>
      <c r="F44" s="40"/>
      <c r="G44" s="42"/>
      <c r="H44" s="42"/>
      <c r="I44" s="1"/>
      <c r="J44" s="57"/>
      <c r="K44" s="41"/>
      <c r="L44" s="58"/>
      <c r="M44" s="41"/>
    </row>
    <row r="45" spans="1:13" ht="19.5" customHeight="1">
      <c r="A45" s="124" t="s">
        <v>61</v>
      </c>
      <c r="B45" s="125">
        <v>900000</v>
      </c>
      <c r="C45" s="126"/>
      <c r="D45" s="129">
        <v>900000</v>
      </c>
      <c r="E45" s="110"/>
      <c r="F45" s="40"/>
      <c r="G45" s="42"/>
      <c r="H45" s="42"/>
      <c r="I45" s="1"/>
      <c r="J45" s="57"/>
      <c r="K45" s="41"/>
      <c r="L45" s="58"/>
      <c r="M45" s="41"/>
    </row>
    <row r="46" spans="1:13" ht="19.5" customHeight="1">
      <c r="A46" s="34" t="s">
        <v>62</v>
      </c>
      <c r="B46" s="37">
        <v>640000</v>
      </c>
      <c r="C46" s="127"/>
      <c r="D46" s="94">
        <f t="shared" ref="D46:D50" si="2">D45+B46</f>
        <v>1540000</v>
      </c>
      <c r="E46" s="110"/>
      <c r="F46" s="40"/>
      <c r="G46" s="42"/>
      <c r="H46" s="42"/>
      <c r="I46" s="1"/>
      <c r="J46" s="57"/>
      <c r="K46" s="41"/>
      <c r="L46" s="58"/>
      <c r="M46" s="41"/>
    </row>
    <row r="47" spans="1:13" ht="19.5" customHeight="1">
      <c r="A47" s="34" t="s">
        <v>64</v>
      </c>
      <c r="B47" s="37">
        <v>660000</v>
      </c>
      <c r="C47" s="127"/>
      <c r="D47" s="94">
        <f t="shared" si="2"/>
        <v>2200000</v>
      </c>
      <c r="E47" s="110"/>
      <c r="F47" s="40"/>
      <c r="G47" s="42"/>
      <c r="H47" s="42"/>
      <c r="I47" s="1"/>
      <c r="J47" s="57"/>
      <c r="K47" s="41"/>
      <c r="L47" s="58"/>
      <c r="M47" s="41"/>
    </row>
    <row r="48" spans="1:13" ht="20" customHeight="1">
      <c r="A48" s="34" t="s">
        <v>65</v>
      </c>
      <c r="B48" s="37">
        <v>680000</v>
      </c>
      <c r="C48" s="127"/>
      <c r="D48" s="94">
        <f t="shared" si="2"/>
        <v>2880000</v>
      </c>
      <c r="E48" s="95"/>
      <c r="F48" s="42"/>
      <c r="G48" s="36"/>
      <c r="H48" s="36"/>
      <c r="I48" s="1"/>
      <c r="J48" s="57"/>
      <c r="K48" s="41"/>
      <c r="L48" s="41"/>
      <c r="M48" s="41"/>
    </row>
    <row r="49" spans="1:13" ht="20" customHeight="1">
      <c r="A49" s="34" t="s">
        <v>67</v>
      </c>
      <c r="B49" s="37">
        <v>660000</v>
      </c>
      <c r="C49" s="127"/>
      <c r="D49" s="94">
        <f t="shared" si="2"/>
        <v>3540000</v>
      </c>
      <c r="E49" s="95"/>
      <c r="F49" s="42"/>
      <c r="G49" s="1"/>
      <c r="H49" s="57"/>
      <c r="I49" s="41"/>
      <c r="J49" s="41"/>
      <c r="K49" s="41"/>
    </row>
    <row r="50" spans="1:13" ht="22.5" customHeight="1">
      <c r="A50" s="34" t="s">
        <v>68</v>
      </c>
      <c r="B50" s="37">
        <v>740000</v>
      </c>
      <c r="C50" s="127"/>
      <c r="D50" s="94">
        <f t="shared" si="2"/>
        <v>4280000</v>
      </c>
      <c r="E50" s="123"/>
      <c r="F50" s="123"/>
      <c r="G50" s="1"/>
      <c r="H50" s="57"/>
      <c r="I50" s="59"/>
      <c r="J50" s="58"/>
      <c r="K50" s="41"/>
    </row>
    <row r="51" spans="1:13" ht="20" customHeight="1">
      <c r="A51" s="34" t="s">
        <v>78</v>
      </c>
      <c r="B51" s="37"/>
      <c r="C51" s="130">
        <v>500000</v>
      </c>
      <c r="D51" s="94">
        <f>D50-C51</f>
        <v>3780000</v>
      </c>
      <c r="E51" s="123"/>
      <c r="F51" s="123"/>
      <c r="G51" s="1"/>
      <c r="H51" s="57"/>
      <c r="I51" s="59"/>
      <c r="J51" s="58"/>
      <c r="K51" s="41"/>
    </row>
    <row r="52" spans="1:13" ht="20" customHeight="1">
      <c r="A52" s="34" t="s">
        <v>91</v>
      </c>
      <c r="B52" s="37">
        <v>740000</v>
      </c>
      <c r="C52" s="130"/>
      <c r="D52" s="94">
        <f>D51+B52</f>
        <v>4520000</v>
      </c>
      <c r="E52" s="123"/>
      <c r="F52" s="123"/>
      <c r="G52" s="1"/>
      <c r="H52" s="61"/>
      <c r="I52" s="60"/>
      <c r="J52" s="58"/>
      <c r="K52" s="41"/>
    </row>
    <row r="53" spans="1:13" ht="20" customHeight="1" thickBot="1">
      <c r="A53" s="38" t="s">
        <v>18</v>
      </c>
      <c r="B53" s="134">
        <v>20842</v>
      </c>
      <c r="C53" s="128"/>
      <c r="D53" s="133">
        <f>D52+B53</f>
        <v>4540842</v>
      </c>
      <c r="E53" s="123"/>
      <c r="F53" s="123"/>
      <c r="G53" s="1"/>
      <c r="H53" s="61"/>
      <c r="I53" s="60"/>
      <c r="J53" s="60"/>
      <c r="K53" s="41"/>
    </row>
    <row r="54" spans="1:13" ht="20" customHeight="1">
      <c r="D54" s="36"/>
      <c r="E54" s="123"/>
      <c r="F54" s="123"/>
      <c r="G54" s="36"/>
      <c r="H54" s="36"/>
      <c r="I54" s="1"/>
      <c r="J54" s="61"/>
      <c r="K54" s="60"/>
      <c r="L54" s="60"/>
      <c r="M54" s="41"/>
    </row>
    <row r="55" spans="1:13" ht="20" customHeight="1">
      <c r="E55" s="123"/>
      <c r="F55" s="123"/>
      <c r="G55" s="36"/>
      <c r="H55" s="36"/>
      <c r="I55" s="1"/>
      <c r="J55" s="61"/>
      <c r="K55" s="60"/>
      <c r="L55" s="60"/>
      <c r="M55" s="41"/>
    </row>
    <row r="56" spans="1:13" ht="20" customHeight="1">
      <c r="E56" s="123"/>
      <c r="F56" s="123"/>
      <c r="G56" s="36"/>
      <c r="H56" s="36"/>
      <c r="I56" s="1"/>
      <c r="J56" s="61"/>
      <c r="K56" s="60"/>
      <c r="L56" s="60"/>
      <c r="M56" s="41"/>
    </row>
    <row r="57" spans="1:13" ht="20" customHeight="1">
      <c r="E57" s="123"/>
      <c r="F57" s="123"/>
      <c r="G57" s="36"/>
      <c r="H57" s="36"/>
      <c r="I57" s="1"/>
      <c r="J57" s="61"/>
      <c r="K57" s="60"/>
      <c r="L57" s="60"/>
      <c r="M57" s="41"/>
    </row>
    <row r="58" spans="1:13" ht="20" customHeight="1">
      <c r="E58" s="123"/>
      <c r="F58" s="123"/>
      <c r="G58" s="36"/>
      <c r="H58" s="36"/>
      <c r="I58" s="1"/>
      <c r="J58" s="61"/>
      <c r="K58" s="60"/>
      <c r="L58" s="60"/>
      <c r="M58" s="41"/>
    </row>
    <row r="59" spans="1:13" ht="20" customHeight="1">
      <c r="E59" s="123"/>
      <c r="F59" s="123"/>
      <c r="G59" s="36"/>
      <c r="H59" s="36"/>
      <c r="I59" s="1"/>
      <c r="J59" s="61"/>
      <c r="K59" s="60"/>
      <c r="L59" s="60"/>
      <c r="M59" s="41"/>
    </row>
    <row r="60" spans="1:13" ht="20" customHeight="1">
      <c r="E60" s="95"/>
      <c r="F60" s="36"/>
      <c r="G60" s="36"/>
      <c r="H60" s="36"/>
      <c r="I60" s="1"/>
      <c r="J60" s="57"/>
      <c r="K60" s="60"/>
      <c r="L60" s="60"/>
      <c r="M60" s="41"/>
    </row>
    <row r="61" spans="1:13" ht="20" customHeight="1">
      <c r="E61" s="36"/>
      <c r="F61" s="36"/>
      <c r="I61" s="1"/>
      <c r="J61" s="57"/>
      <c r="K61" s="60"/>
      <c r="L61" s="60"/>
      <c r="M61" s="41"/>
    </row>
    <row r="62" spans="1:13" ht="20" customHeight="1">
      <c r="F62" s="36"/>
      <c r="I62" s="1"/>
      <c r="J62" s="57"/>
      <c r="L62" s="62"/>
      <c r="M62" s="42"/>
    </row>
    <row r="63" spans="1:13" ht="20" customHeight="1">
      <c r="F63" s="36"/>
      <c r="I63" s="1"/>
    </row>
    <row r="64" spans="1:13" ht="20" customHeight="1">
      <c r="I64" s="1"/>
      <c r="J64" s="35"/>
      <c r="K64" s="35"/>
      <c r="L64" s="35"/>
      <c r="M64" s="35"/>
    </row>
    <row r="65" spans="9:13" ht="20" customHeight="1">
      <c r="I65" s="1"/>
      <c r="J65" s="35"/>
      <c r="K65" s="63"/>
      <c r="L65" s="1"/>
      <c r="M65" s="36"/>
    </row>
    <row r="66" spans="9:13" ht="20" customHeight="1">
      <c r="I66" s="1"/>
      <c r="J66" s="35"/>
      <c r="K66" s="63"/>
      <c r="L66" s="1"/>
      <c r="M66" s="36"/>
    </row>
    <row r="67" spans="9:13" ht="20" customHeight="1">
      <c r="I67" s="1"/>
      <c r="J67" s="35"/>
      <c r="K67" s="63"/>
      <c r="L67" s="1"/>
      <c r="M67" s="36"/>
    </row>
    <row r="68" spans="9:13" ht="20" customHeight="1">
      <c r="I68" s="1"/>
      <c r="J68" s="35"/>
      <c r="K68" s="63"/>
      <c r="L68" s="1"/>
      <c r="M68" s="36"/>
    </row>
    <row r="69" spans="9:13" ht="20" customHeight="1">
      <c r="I69" s="1"/>
      <c r="J69" s="35"/>
      <c r="K69" s="63"/>
      <c r="L69" s="1"/>
      <c r="M69" s="36"/>
    </row>
    <row r="70" spans="9:13" ht="20" customHeight="1">
      <c r="I70" s="1"/>
      <c r="J70" s="35"/>
      <c r="K70" s="64"/>
      <c r="L70" s="1"/>
      <c r="M70" s="36"/>
    </row>
    <row r="71" spans="9:13" ht="19.5" customHeight="1">
      <c r="I71" s="1"/>
    </row>
    <row r="72" spans="9:13" ht="19.5" customHeight="1">
      <c r="I72" s="1"/>
    </row>
    <row r="73" spans="9:13" ht="19.5" customHeight="1"/>
    <row r="74" spans="9:13" ht="19.5" customHeight="1"/>
    <row r="75" spans="9:13" ht="19.5" customHeight="1"/>
  </sheetData>
  <phoneticPr fontId="2"/>
  <printOptions verticalCentered="1"/>
  <pageMargins left="0.78740157480314965" right="0" top="0.19685039370078741" bottom="0" header="0.51181102362204722" footer="0.51181102362204722"/>
  <pageSetup paperSize="9"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予算案  (最終版) </vt:lpstr>
      <vt:lpstr>決算案</vt:lpstr>
      <vt:lpstr>決算案!Print_Area</vt:lpstr>
      <vt:lpstr>'予算案  (最終版) '!Print_Area</vt:lpstr>
    </vt:vector>
  </TitlesOfParts>
  <Company>鹿教湯病院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WCUSER</dc:creator>
  <cp:lastModifiedBy>Microsoft Office User</cp:lastModifiedBy>
  <cp:lastPrinted>2021-11-25T22:36:40Z</cp:lastPrinted>
  <dcterms:created xsi:type="dcterms:W3CDTF">2006-09-09T02:29:39Z</dcterms:created>
  <dcterms:modified xsi:type="dcterms:W3CDTF">2023-01-31T20:01:48Z</dcterms:modified>
</cp:coreProperties>
</file>