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440" windowWidth="14505" windowHeight="10680" activeTab="0"/>
  </bookViews>
  <sheets>
    <sheet name="予算案" sheetId="1" r:id="rId1"/>
    <sheet name="決算案" sheetId="2" r:id="rId2"/>
    <sheet name="Sheet3" sheetId="3" r:id="rId3"/>
  </sheets>
  <definedNames>
    <definedName name="_xlnm.Print_Area" localSheetId="1">'決算案'!$A$1:$F$60</definedName>
    <definedName name="_xlnm.Print_Area" localSheetId="0">'予算案'!$A$1:$F$41</definedName>
  </definedNames>
  <calcPr fullCalcOnLoad="1"/>
</workbook>
</file>

<file path=xl/sharedStrings.xml><?xml version="1.0" encoding="utf-8"?>
<sst xmlns="http://schemas.openxmlformats.org/spreadsheetml/2006/main" count="113" uniqueCount="100">
  <si>
    <t>保健学科同窓会分科会（州嶺会）運営費</t>
  </si>
  <si>
    <t>利子合計</t>
  </si>
  <si>
    <t>州嶺会預金</t>
  </si>
  <si>
    <t>通信費</t>
  </si>
  <si>
    <t>業者委託費</t>
  </si>
  <si>
    <t>業務委託費</t>
  </si>
  <si>
    <t>増減</t>
  </si>
  <si>
    <t>前年度予算額</t>
  </si>
  <si>
    <t>差異</t>
  </si>
  <si>
    <t>慶弔費</t>
  </si>
  <si>
    <t>慶弔費</t>
  </si>
  <si>
    <t>項目</t>
  </si>
  <si>
    <t>内訳</t>
  </si>
  <si>
    <t>摘要</t>
  </si>
  <si>
    <t>【収入】</t>
  </si>
  <si>
    <t>前年度繰越金</t>
  </si>
  <si>
    <t>会費</t>
  </si>
  <si>
    <t>年会費</t>
  </si>
  <si>
    <t>補填</t>
  </si>
  <si>
    <t>雑収入</t>
  </si>
  <si>
    <t>利子</t>
  </si>
  <si>
    <t>特別会計より</t>
  </si>
  <si>
    <t>収入合計</t>
  </si>
  <si>
    <t>【支出】</t>
  </si>
  <si>
    <t>事務局費</t>
  </si>
  <si>
    <t>備品、消耗品</t>
  </si>
  <si>
    <t>会議費</t>
  </si>
  <si>
    <t>会計監査関連費</t>
  </si>
  <si>
    <t>その他</t>
  </si>
  <si>
    <t>会誌出版費</t>
  </si>
  <si>
    <t>消耗品</t>
  </si>
  <si>
    <t>研修会運営費</t>
  </si>
  <si>
    <t>予備費</t>
  </si>
  <si>
    <t>支出合計</t>
  </si>
  <si>
    <t>次年度繰越金</t>
  </si>
  <si>
    <t>項目</t>
  </si>
  <si>
    <t>内訳</t>
  </si>
  <si>
    <t>摘要</t>
  </si>
  <si>
    <t>【収入】</t>
  </si>
  <si>
    <t>前年度繰越金</t>
  </si>
  <si>
    <t>会費</t>
  </si>
  <si>
    <t>年会費</t>
  </si>
  <si>
    <t>雑収入</t>
  </si>
  <si>
    <t>特別会計より</t>
  </si>
  <si>
    <t>収入合計</t>
  </si>
  <si>
    <t>【支出】</t>
  </si>
  <si>
    <t>事務局費</t>
  </si>
  <si>
    <t>通信費</t>
  </si>
  <si>
    <t>備品、消耗品</t>
  </si>
  <si>
    <t>会議費</t>
  </si>
  <si>
    <t>その他</t>
  </si>
  <si>
    <t>学術部</t>
  </si>
  <si>
    <t>会誌出版費</t>
  </si>
  <si>
    <t>研修会運営費</t>
  </si>
  <si>
    <t>予備費</t>
  </si>
  <si>
    <t>支出合計</t>
  </si>
  <si>
    <t>次年度繰越金</t>
  </si>
  <si>
    <t>州嶺会預金総額</t>
  </si>
  <si>
    <t>収入</t>
  </si>
  <si>
    <t>支出</t>
  </si>
  <si>
    <t>合計</t>
  </si>
  <si>
    <t>通信費</t>
  </si>
  <si>
    <t>利子</t>
  </si>
  <si>
    <t>その他</t>
  </si>
  <si>
    <t>23年度収入</t>
  </si>
  <si>
    <t>25年度収入</t>
  </si>
  <si>
    <t>30年度分(保12期生分）</t>
  </si>
  <si>
    <t>　　　　実行委員会費(特別会計）</t>
  </si>
  <si>
    <t>　　　　第30回　記念事業積立</t>
  </si>
  <si>
    <t>31年度分(保13期生分）</t>
  </si>
  <si>
    <t>第30回　記念事業積立</t>
  </si>
  <si>
    <t>32年度分(保14期生分）</t>
  </si>
  <si>
    <t>27年度補填</t>
  </si>
  <si>
    <t>27年度収入</t>
  </si>
  <si>
    <t>28年度補填</t>
  </si>
  <si>
    <t>33年度分(保15期生分）</t>
  </si>
  <si>
    <t>名簿再発送費</t>
  </si>
  <si>
    <t>その他</t>
  </si>
  <si>
    <t>実行委員会費(特別会計）</t>
  </si>
  <si>
    <t xml:space="preserve"> </t>
  </si>
  <si>
    <t>学術部費</t>
  </si>
  <si>
    <t>自　平成 29年 11月  1日</t>
  </si>
  <si>
    <t>至　平成 30年 10月 31日</t>
  </si>
  <si>
    <t>H29予算額</t>
  </si>
  <si>
    <t>H29決算額</t>
  </si>
  <si>
    <t>自　平成 30年 11月 1日</t>
  </si>
  <si>
    <t>至　平成 31年 10月31日　</t>
  </si>
  <si>
    <t>H30予算額</t>
  </si>
  <si>
    <t>第31回　州嶺会</t>
  </si>
  <si>
    <t>30年度分運営費（保健学科12期生）</t>
  </si>
  <si>
    <t>平成30年度予算計画（案）</t>
  </si>
  <si>
    <t>平成29年度決算報告書</t>
  </si>
  <si>
    <t>29年度分運営費(保健学科11期生）</t>
  </si>
  <si>
    <t>振込手数料、QUOカード</t>
  </si>
  <si>
    <t>学術誌、名簿</t>
  </si>
  <si>
    <t>29年度補填</t>
  </si>
  <si>
    <t>34年度分(保16期生分）</t>
  </si>
  <si>
    <t>研修会長：中川さん</t>
  </si>
  <si>
    <t>作成日　2019.8.12</t>
  </si>
  <si>
    <t>学術誌（30年記念誌作成済み）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</si>
</sst>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&quot;△&quot;\ #,##0;&quot;▲&quot;\ #,##0"/>
    <numFmt numFmtId="180" formatCode="\(\-&quot;＝&quot;&quot;▲&quot;\)"/>
    <numFmt numFmtId="181" formatCode="#,##0_);[Red]\(#,##0\)"/>
    <numFmt numFmtId="182" formatCode="&quot;▲&quot;\ #,##0;&quot;△&quot;\ #,##0"/>
    <numFmt numFmtId="183" formatCode="#,##0_);\(#,##0\)"/>
    <numFmt numFmtId="184" formatCode="&quot;△&quot;\ #,##0"/>
    <numFmt numFmtId="185" formatCode="[&lt;=999]000;[&lt;=9999]000\-00;000\-0000"/>
    <numFmt numFmtId="186" formatCode="#,##0_ "/>
    <numFmt numFmtId="18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Osaka"/>
      <family val="3"/>
    </font>
    <font>
      <sz val="6"/>
      <name val="Osaka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name val="Osaka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Osaka"/>
      <family val="3"/>
    </font>
    <font>
      <sz val="11"/>
      <color indexed="8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Osaka"/>
      <family val="3"/>
    </font>
    <font>
      <sz val="11"/>
      <color theme="1"/>
      <name val="Osaka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8" fontId="2" fillId="0" borderId="16" xfId="49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8" fontId="2" fillId="0" borderId="36" xfId="49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8" fontId="2" fillId="0" borderId="33" xfId="49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38" fontId="2" fillId="0" borderId="47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2" fillId="0" borderId="29" xfId="49" applyFont="1" applyBorder="1" applyAlignment="1">
      <alignment horizontal="right"/>
    </xf>
    <xf numFmtId="38" fontId="2" fillId="0" borderId="48" xfId="49" applyFont="1" applyBorder="1" applyAlignment="1">
      <alignment horizontal="right"/>
    </xf>
    <xf numFmtId="38" fontId="2" fillId="0" borderId="49" xfId="49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38" fontId="2" fillId="0" borderId="51" xfId="49" applyFont="1" applyBorder="1" applyAlignment="1">
      <alignment horizontal="right"/>
    </xf>
    <xf numFmtId="179" fontId="2" fillId="0" borderId="11" xfId="49" applyNumberFormat="1" applyFont="1" applyBorder="1" applyAlignment="1">
      <alignment horizontal="right"/>
    </xf>
    <xf numFmtId="179" fontId="2" fillId="0" borderId="24" xfId="49" applyNumberFormat="1" applyFont="1" applyBorder="1" applyAlignment="1">
      <alignment horizontal="right"/>
    </xf>
    <xf numFmtId="179" fontId="2" fillId="0" borderId="12" xfId="49" applyNumberFormat="1" applyFont="1" applyBorder="1" applyAlignment="1">
      <alignment horizontal="right"/>
    </xf>
    <xf numFmtId="181" fontId="2" fillId="0" borderId="12" xfId="49" applyNumberFormat="1" applyFont="1" applyBorder="1" applyAlignment="1">
      <alignment horizontal="right"/>
    </xf>
    <xf numFmtId="38" fontId="2" fillId="0" borderId="49" xfId="49" applyFont="1" applyFill="1" applyBorder="1" applyAlignment="1">
      <alignment horizontal="right"/>
    </xf>
    <xf numFmtId="38" fontId="2" fillId="0" borderId="24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38" fontId="2" fillId="0" borderId="22" xfId="49" applyFont="1" applyFill="1" applyBorder="1" applyAlignment="1">
      <alignment horizontal="right"/>
    </xf>
    <xf numFmtId="38" fontId="2" fillId="0" borderId="0" xfId="49" applyFont="1" applyBorder="1" applyAlignment="1">
      <alignment horizontal="right"/>
    </xf>
    <xf numFmtId="179" fontId="2" fillId="0" borderId="22" xfId="49" applyNumberFormat="1" applyFont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0" fillId="0" borderId="0" xfId="0" applyNumberFormat="1" applyAlignment="1">
      <alignment vertical="center"/>
    </xf>
    <xf numFmtId="178" fontId="2" fillId="0" borderId="22" xfId="49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0" fillId="0" borderId="0" xfId="49" applyFont="1" applyBorder="1" applyAlignment="1">
      <alignment vertical="center"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vertical="center"/>
    </xf>
    <xf numFmtId="0" fontId="2" fillId="0" borderId="52" xfId="0" applyFont="1" applyBorder="1" applyAlignment="1">
      <alignment horizontal="center"/>
    </xf>
    <xf numFmtId="38" fontId="2" fillId="0" borderId="53" xfId="49" applyFont="1" applyBorder="1" applyAlignment="1">
      <alignment horizontal="right"/>
    </xf>
    <xf numFmtId="38" fontId="2" fillId="0" borderId="22" xfId="49" applyFont="1" applyBorder="1" applyAlignment="1">
      <alignment horizontal="right"/>
    </xf>
    <xf numFmtId="38" fontId="2" fillId="0" borderId="54" xfId="49" applyFont="1" applyFill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79" fontId="2" fillId="0" borderId="16" xfId="49" applyNumberFormat="1" applyFont="1" applyBorder="1" applyAlignment="1">
      <alignment horizontal="right"/>
    </xf>
    <xf numFmtId="178" fontId="2" fillId="0" borderId="52" xfId="49" applyNumberFormat="1" applyFont="1" applyBorder="1" applyAlignment="1">
      <alignment horizontal="right"/>
    </xf>
    <xf numFmtId="0" fontId="2" fillId="0" borderId="57" xfId="0" applyFont="1" applyFill="1" applyBorder="1" applyAlignment="1">
      <alignment horizontal="center"/>
    </xf>
    <xf numFmtId="38" fontId="2" fillId="0" borderId="58" xfId="49" applyFont="1" applyBorder="1" applyAlignment="1">
      <alignment vertical="center"/>
    </xf>
    <xf numFmtId="0" fontId="2" fillId="0" borderId="59" xfId="0" applyFont="1" applyFill="1" applyBorder="1" applyAlignment="1">
      <alignment horizontal="center"/>
    </xf>
    <xf numFmtId="38" fontId="2" fillId="0" borderId="38" xfId="49" applyFont="1" applyBorder="1" applyAlignment="1">
      <alignment vertical="center"/>
    </xf>
    <xf numFmtId="6" fontId="0" fillId="0" borderId="0" xfId="58" applyFont="1" applyAlignment="1">
      <alignment vertical="center"/>
    </xf>
    <xf numFmtId="3" fontId="2" fillId="0" borderId="4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62" xfId="0" applyFont="1" applyBorder="1" applyAlignment="1">
      <alignment/>
    </xf>
    <xf numFmtId="183" fontId="2" fillId="0" borderId="22" xfId="0" applyNumberFormat="1" applyFont="1" applyBorder="1" applyAlignment="1">
      <alignment/>
    </xf>
    <xf numFmtId="183" fontId="2" fillId="0" borderId="24" xfId="0" applyNumberFormat="1" applyFont="1" applyBorder="1" applyAlignment="1">
      <alignment/>
    </xf>
    <xf numFmtId="0" fontId="2" fillId="0" borderId="54" xfId="0" applyFont="1" applyBorder="1" applyAlignment="1">
      <alignment/>
    </xf>
    <xf numFmtId="182" fontId="2" fillId="0" borderId="16" xfId="0" applyNumberFormat="1" applyFont="1" applyBorder="1" applyAlignment="1">
      <alignment/>
    </xf>
    <xf numFmtId="38" fontId="2" fillId="0" borderId="22" xfId="49" applyFont="1" applyBorder="1" applyAlignment="1">
      <alignment/>
    </xf>
    <xf numFmtId="182" fontId="2" fillId="0" borderId="22" xfId="49" applyNumberFormat="1" applyFont="1" applyBorder="1" applyAlignment="1">
      <alignment/>
    </xf>
    <xf numFmtId="181" fontId="2" fillId="0" borderId="22" xfId="0" applyNumberFormat="1" applyFont="1" applyBorder="1" applyAlignment="1">
      <alignment/>
    </xf>
    <xf numFmtId="178" fontId="2" fillId="0" borderId="52" xfId="0" applyNumberFormat="1" applyFont="1" applyBorder="1" applyAlignment="1">
      <alignment/>
    </xf>
    <xf numFmtId="182" fontId="2" fillId="0" borderId="22" xfId="0" applyNumberFormat="1" applyFont="1" applyBorder="1" applyAlignment="1">
      <alignment/>
    </xf>
    <xf numFmtId="181" fontId="2" fillId="0" borderId="52" xfId="0" applyNumberFormat="1" applyFont="1" applyBorder="1" applyAlignment="1">
      <alignment/>
    </xf>
    <xf numFmtId="181" fontId="2" fillId="0" borderId="24" xfId="0" applyNumberFormat="1" applyFont="1" applyBorder="1" applyAlignment="1">
      <alignment/>
    </xf>
    <xf numFmtId="181" fontId="2" fillId="0" borderId="1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54" xfId="49" applyFont="1" applyBorder="1" applyAlignment="1">
      <alignment/>
    </xf>
    <xf numFmtId="3" fontId="2" fillId="0" borderId="59" xfId="0" applyNumberFormat="1" applyFont="1" applyBorder="1" applyAlignment="1">
      <alignment/>
    </xf>
    <xf numFmtId="38" fontId="2" fillId="0" borderId="20" xfId="49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/>
    </xf>
    <xf numFmtId="0" fontId="9" fillId="0" borderId="32" xfId="0" applyFont="1" applyBorder="1" applyAlignment="1">
      <alignment horizontal="center"/>
    </xf>
    <xf numFmtId="38" fontId="2" fillId="0" borderId="49" xfId="49" applyFont="1" applyBorder="1" applyAlignment="1">
      <alignment/>
    </xf>
    <xf numFmtId="3" fontId="2" fillId="0" borderId="47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3" fontId="2" fillId="0" borderId="5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0" fontId="10" fillId="0" borderId="20" xfId="0" applyFont="1" applyBorder="1" applyAlignment="1">
      <alignment horizontal="left"/>
    </xf>
    <xf numFmtId="3" fontId="41" fillId="0" borderId="49" xfId="0" applyNumberFormat="1" applyFont="1" applyBorder="1" applyAlignment="1">
      <alignment/>
    </xf>
    <xf numFmtId="38" fontId="41" fillId="0" borderId="49" xfId="49" applyFont="1" applyFill="1" applyBorder="1" applyAlignment="1">
      <alignment horizontal="right"/>
    </xf>
    <xf numFmtId="0" fontId="2" fillId="0" borderId="6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38" fontId="2" fillId="0" borderId="53" xfId="49" applyFont="1" applyBorder="1" applyAlignment="1">
      <alignment/>
    </xf>
    <xf numFmtId="38" fontId="41" fillId="0" borderId="12" xfId="49" applyFont="1" applyFill="1" applyBorder="1" applyAlignment="1">
      <alignment horizontal="right"/>
    </xf>
    <xf numFmtId="38" fontId="41" fillId="0" borderId="53" xfId="49" applyFont="1" applyBorder="1" applyAlignment="1">
      <alignment horizontal="right"/>
    </xf>
    <xf numFmtId="38" fontId="42" fillId="0" borderId="24" xfId="49" applyFont="1" applyFill="1" applyBorder="1" applyAlignment="1">
      <alignment horizontal="right"/>
    </xf>
    <xf numFmtId="0" fontId="41" fillId="0" borderId="20" xfId="0" applyFont="1" applyBorder="1" applyAlignment="1">
      <alignment horizontal="left"/>
    </xf>
    <xf numFmtId="38" fontId="2" fillId="0" borderId="22" xfId="0" applyNumberFormat="1" applyFont="1" applyBorder="1" applyAlignment="1">
      <alignment/>
    </xf>
    <xf numFmtId="0" fontId="2" fillId="0" borderId="49" xfId="0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82" fontId="2" fillId="0" borderId="50" xfId="0" applyNumberFormat="1" applyFont="1" applyBorder="1" applyAlignment="1">
      <alignment/>
    </xf>
    <xf numFmtId="186" fontId="2" fillId="0" borderId="22" xfId="49" applyNumberFormat="1" applyFont="1" applyBorder="1" applyAlignment="1">
      <alignment horizontal="right"/>
    </xf>
    <xf numFmtId="182" fontId="2" fillId="0" borderId="22" xfId="49" applyNumberFormat="1" applyFont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0" fontId="2" fillId="0" borderId="0" xfId="0" applyFont="1" applyBorder="1" applyAlignment="1">
      <alignment/>
    </xf>
    <xf numFmtId="182" fontId="2" fillId="0" borderId="0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  <xf numFmtId="182" fontId="41" fillId="0" borderId="22" xfId="49" applyNumberFormat="1" applyFont="1" applyBorder="1" applyAlignment="1">
      <alignment/>
    </xf>
    <xf numFmtId="38" fontId="41" fillId="0" borderId="49" xfId="49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0" zoomScaleNormal="80" zoomScalePageLayoutView="0" workbookViewId="0" topLeftCell="A1">
      <selection activeCell="H34" sqref="H34"/>
    </sheetView>
  </sheetViews>
  <sheetFormatPr defaultColWidth="8.875" defaultRowHeight="13.5"/>
  <cols>
    <col min="1" max="1" width="24.625" style="0" customWidth="1"/>
    <col min="2" max="2" width="15.625" style="0" customWidth="1"/>
    <col min="3" max="5" width="13.625" style="0" customWidth="1"/>
    <col min="6" max="6" width="32.625" style="0" customWidth="1"/>
    <col min="7" max="7" width="10.875" style="0" bestFit="1" customWidth="1"/>
    <col min="8" max="8" width="22.625" style="0" bestFit="1" customWidth="1"/>
    <col min="9" max="9" width="8.875" style="0" customWidth="1"/>
    <col min="10" max="10" width="10.125" style="0" customWidth="1"/>
    <col min="11" max="11" width="9.50390625" style="0" customWidth="1"/>
  </cols>
  <sheetData>
    <row r="1" spans="1:8" ht="19.5" customHeight="1">
      <c r="A1" s="1" t="s">
        <v>90</v>
      </c>
      <c r="B1" s="1"/>
      <c r="C1" s="1"/>
      <c r="D1" s="1"/>
      <c r="E1" s="1"/>
      <c r="F1" s="1"/>
      <c r="G1" s="1"/>
      <c r="H1" t="s">
        <v>98</v>
      </c>
    </row>
    <row r="2" spans="1:8" ht="19.5" customHeight="1">
      <c r="A2" s="1" t="s">
        <v>85</v>
      </c>
      <c r="B2" s="1"/>
      <c r="C2" s="1"/>
      <c r="D2" s="1"/>
      <c r="E2" s="1"/>
      <c r="F2" s="1"/>
      <c r="G2" s="1"/>
      <c r="H2" s="1"/>
    </row>
    <row r="3" spans="1:8" ht="19.5" customHeight="1">
      <c r="A3" s="1" t="s">
        <v>86</v>
      </c>
      <c r="B3" s="1"/>
      <c r="C3" s="1"/>
      <c r="D3" s="1"/>
      <c r="E3" s="1"/>
      <c r="F3" s="1"/>
      <c r="G3" s="1"/>
      <c r="H3" s="1"/>
    </row>
    <row r="4" spans="1:8" ht="19.5" customHeight="1" thickBot="1">
      <c r="A4" s="1"/>
      <c r="B4" s="1"/>
      <c r="C4" s="1"/>
      <c r="D4" s="1"/>
      <c r="E4" s="1"/>
      <c r="F4" s="1"/>
      <c r="G4" s="1"/>
      <c r="H4" s="1"/>
    </row>
    <row r="5" spans="1:6" ht="19.5" customHeight="1" thickBot="1">
      <c r="A5" s="2" t="s">
        <v>11</v>
      </c>
      <c r="B5" s="3" t="s">
        <v>12</v>
      </c>
      <c r="C5" s="4" t="s">
        <v>87</v>
      </c>
      <c r="D5" s="4" t="s">
        <v>7</v>
      </c>
      <c r="E5" s="54" t="s">
        <v>6</v>
      </c>
      <c r="F5" s="5" t="s">
        <v>13</v>
      </c>
    </row>
    <row r="6" spans="1:6" ht="19.5" customHeight="1">
      <c r="A6" s="6" t="s">
        <v>14</v>
      </c>
      <c r="B6" s="7"/>
      <c r="C6" s="8"/>
      <c r="D6" s="55"/>
      <c r="E6" s="51"/>
      <c r="F6" s="9"/>
    </row>
    <row r="7" spans="1:6" ht="19.5" customHeight="1">
      <c r="A7" s="10" t="s">
        <v>15</v>
      </c>
      <c r="B7" s="11"/>
      <c r="C7" s="142">
        <v>459394</v>
      </c>
      <c r="D7" s="142">
        <v>396493</v>
      </c>
      <c r="E7" s="106">
        <f>D7-C7</f>
        <v>-62901</v>
      </c>
      <c r="F7" s="12"/>
    </row>
    <row r="8" spans="1:6" ht="19.5" customHeight="1">
      <c r="A8" s="10" t="s">
        <v>16</v>
      </c>
      <c r="B8" s="11"/>
      <c r="C8" s="52">
        <f>SUM(C9:C10)</f>
        <v>840000</v>
      </c>
      <c r="D8" s="52">
        <f>SUM(D9:D10)</f>
        <v>880000</v>
      </c>
      <c r="E8" s="106">
        <f>D8-C8</f>
        <v>40000</v>
      </c>
      <c r="F8" s="12"/>
    </row>
    <row r="9" spans="1:6" ht="19.5" customHeight="1">
      <c r="A9" s="13"/>
      <c r="B9" s="14" t="s">
        <v>17</v>
      </c>
      <c r="C9" s="53">
        <v>840000</v>
      </c>
      <c r="D9" s="53">
        <v>680000</v>
      </c>
      <c r="E9" s="106">
        <f>D9-C9</f>
        <v>-160000</v>
      </c>
      <c r="F9" s="141" t="s">
        <v>89</v>
      </c>
    </row>
    <row r="10" spans="1:6" ht="19.5" customHeight="1">
      <c r="A10" s="13"/>
      <c r="B10" s="14" t="s">
        <v>18</v>
      </c>
      <c r="C10" s="143">
        <v>0</v>
      </c>
      <c r="D10" s="143">
        <v>200000</v>
      </c>
      <c r="E10" s="106">
        <f>D10-C10</f>
        <v>200000</v>
      </c>
      <c r="F10" s="12"/>
    </row>
    <row r="11" spans="1:6" ht="19.5" customHeight="1">
      <c r="A11" s="10" t="s">
        <v>19</v>
      </c>
      <c r="B11" s="27"/>
      <c r="C11" s="60">
        <f>SUM(C12:C13)</f>
        <v>0</v>
      </c>
      <c r="D11" s="63">
        <f>SUM(D12:D13)</f>
        <v>2</v>
      </c>
      <c r="E11" s="104">
        <v>0</v>
      </c>
      <c r="F11" s="12"/>
    </row>
    <row r="12" spans="1:6" ht="19.5" customHeight="1">
      <c r="A12" s="13"/>
      <c r="B12" s="14" t="s">
        <v>20</v>
      </c>
      <c r="C12" s="60">
        <v>0</v>
      </c>
      <c r="D12" s="60">
        <v>2</v>
      </c>
      <c r="E12" s="104">
        <v>0</v>
      </c>
      <c r="F12" s="12"/>
    </row>
    <row r="13" spans="1:6" ht="19.5" customHeight="1" thickBot="1">
      <c r="A13" s="15"/>
      <c r="B13" s="16" t="s">
        <v>21</v>
      </c>
      <c r="C13" s="61">
        <v>0</v>
      </c>
      <c r="D13" s="61">
        <v>0</v>
      </c>
      <c r="E13" s="108">
        <v>0</v>
      </c>
      <c r="F13" s="17"/>
    </row>
    <row r="14" spans="1:6" ht="19.5" customHeight="1" thickBot="1">
      <c r="A14" s="18" t="s">
        <v>22</v>
      </c>
      <c r="B14" s="3"/>
      <c r="C14" s="148">
        <f>SUM(C7+C8+C11)</f>
        <v>1299394</v>
      </c>
      <c r="D14" s="62">
        <f>SUM(D7+D8+D11)</f>
        <v>1276495</v>
      </c>
      <c r="E14" s="156">
        <f>D14-C14</f>
        <v>-22899</v>
      </c>
      <c r="F14" s="20"/>
    </row>
    <row r="15" spans="1:6" ht="19.5" customHeight="1" thickBot="1">
      <c r="A15" s="18"/>
      <c r="B15" s="3"/>
      <c r="C15" s="66"/>
      <c r="D15" s="66"/>
      <c r="E15" s="56"/>
      <c r="F15" s="5"/>
    </row>
    <row r="16" spans="1:6" ht="19.5" customHeight="1">
      <c r="A16" s="6" t="s">
        <v>23</v>
      </c>
      <c r="B16" s="21"/>
      <c r="C16" s="83"/>
      <c r="D16" s="83"/>
      <c r="E16" s="86"/>
      <c r="F16" s="22"/>
    </row>
    <row r="17" spans="1:6" ht="19.5" customHeight="1">
      <c r="A17" s="10" t="s">
        <v>24</v>
      </c>
      <c r="B17" s="11"/>
      <c r="C17" s="143">
        <f>SUM(C18:C24)</f>
        <v>460000</v>
      </c>
      <c r="D17" s="60">
        <f>SUM(D18:D24)</f>
        <v>410000</v>
      </c>
      <c r="E17" s="157">
        <v>0</v>
      </c>
      <c r="F17" s="23"/>
    </row>
    <row r="18" spans="1:8" ht="19.5" customHeight="1">
      <c r="A18" s="13"/>
      <c r="B18" s="14" t="s">
        <v>4</v>
      </c>
      <c r="C18" s="60">
        <v>270000</v>
      </c>
      <c r="D18" s="60">
        <v>270000</v>
      </c>
      <c r="E18" s="157">
        <v>0</v>
      </c>
      <c r="F18" s="131"/>
      <c r="H18" s="40"/>
    </row>
    <row r="19" spans="1:8" ht="19.5" customHeight="1">
      <c r="A19" s="13"/>
      <c r="B19" s="14" t="s">
        <v>3</v>
      </c>
      <c r="C19" s="63">
        <v>8000</v>
      </c>
      <c r="D19" s="63">
        <v>8000</v>
      </c>
      <c r="E19" s="157">
        <v>0</v>
      </c>
      <c r="F19" s="132"/>
      <c r="H19" s="40"/>
    </row>
    <row r="20" spans="1:8" ht="19.5" customHeight="1">
      <c r="A20" s="13"/>
      <c r="B20" s="14" t="s">
        <v>25</v>
      </c>
      <c r="C20" s="60">
        <v>10000</v>
      </c>
      <c r="D20" s="60">
        <v>10000</v>
      </c>
      <c r="E20" s="68">
        <f>C20-D20</f>
        <v>0</v>
      </c>
      <c r="F20" s="12"/>
      <c r="H20" s="40"/>
    </row>
    <row r="21" spans="1:11" ht="19.5" customHeight="1">
      <c r="A21" s="13"/>
      <c r="B21" s="14" t="s">
        <v>9</v>
      </c>
      <c r="C21" s="53">
        <v>10000</v>
      </c>
      <c r="D21" s="53">
        <v>10000</v>
      </c>
      <c r="E21" s="68">
        <f>C21-D21</f>
        <v>0</v>
      </c>
      <c r="F21" s="23"/>
      <c r="H21" s="40"/>
      <c r="K21" s="92"/>
    </row>
    <row r="22" spans="1:8" ht="19.5" customHeight="1">
      <c r="A22" s="24"/>
      <c r="B22" s="11" t="s">
        <v>26</v>
      </c>
      <c r="C22" s="53">
        <v>150000</v>
      </c>
      <c r="D22" s="53">
        <v>100000</v>
      </c>
      <c r="E22" s="68">
        <f>C22-D22</f>
        <v>50000</v>
      </c>
      <c r="F22" s="23"/>
      <c r="H22" s="40"/>
    </row>
    <row r="23" spans="1:8" ht="19.5" customHeight="1">
      <c r="A23" s="24"/>
      <c r="B23" s="11" t="s">
        <v>27</v>
      </c>
      <c r="C23" s="53">
        <v>10000</v>
      </c>
      <c r="D23" s="53">
        <v>10000</v>
      </c>
      <c r="E23" s="68">
        <f>C23-D23</f>
        <v>0</v>
      </c>
      <c r="F23" s="23"/>
      <c r="H23" s="40"/>
    </row>
    <row r="24" spans="1:8" ht="19.5" customHeight="1">
      <c r="A24" s="25"/>
      <c r="B24" s="11" t="s">
        <v>28</v>
      </c>
      <c r="C24" s="53">
        <v>2000</v>
      </c>
      <c r="D24" s="53">
        <v>2000</v>
      </c>
      <c r="E24" s="157">
        <f>C24-D24</f>
        <v>0</v>
      </c>
      <c r="F24" s="12"/>
      <c r="H24" s="48"/>
    </row>
    <row r="25" spans="1:6" ht="19.5" customHeight="1">
      <c r="A25" s="10" t="s">
        <v>80</v>
      </c>
      <c r="B25" s="11"/>
      <c r="C25" s="164">
        <f>SUM(C26:C30)</f>
        <v>0</v>
      </c>
      <c r="D25" s="53">
        <f>SUM(D26:D30)</f>
        <v>290000</v>
      </c>
      <c r="E25" s="158">
        <f>D25-C25</f>
        <v>290000</v>
      </c>
      <c r="F25" s="12"/>
    </row>
    <row r="26" spans="1:6" ht="19.5" customHeight="1">
      <c r="A26" s="26"/>
      <c r="B26" s="11" t="s">
        <v>29</v>
      </c>
      <c r="C26" s="53">
        <v>0</v>
      </c>
      <c r="D26" s="53">
        <v>280000</v>
      </c>
      <c r="E26" s="158">
        <f>D26-C26</f>
        <v>280000</v>
      </c>
      <c r="F26" s="12" t="s">
        <v>99</v>
      </c>
    </row>
    <row r="27" spans="1:6" ht="19.5" customHeight="1">
      <c r="A27" s="24"/>
      <c r="B27" s="11" t="s">
        <v>26</v>
      </c>
      <c r="C27" s="53">
        <v>0</v>
      </c>
      <c r="D27" s="53">
        <v>5000</v>
      </c>
      <c r="E27" s="68">
        <f>C27-D27</f>
        <v>-5000</v>
      </c>
      <c r="F27" s="23"/>
    </row>
    <row r="28" spans="1:6" ht="19.5" customHeight="1">
      <c r="A28" s="24"/>
      <c r="B28" s="84" t="s">
        <v>3</v>
      </c>
      <c r="C28" s="81">
        <v>0</v>
      </c>
      <c r="D28" s="81">
        <v>1000</v>
      </c>
      <c r="E28" s="87">
        <f>C28-D28</f>
        <v>-1000</v>
      </c>
      <c r="F28" s="85"/>
    </row>
    <row r="29" spans="1:6" ht="19.5" customHeight="1">
      <c r="A29" s="13"/>
      <c r="B29" s="14" t="s">
        <v>30</v>
      </c>
      <c r="C29" s="82">
        <v>0</v>
      </c>
      <c r="D29" s="82">
        <v>3000</v>
      </c>
      <c r="E29" s="68">
        <f>C29-D29</f>
        <v>-3000</v>
      </c>
      <c r="F29" s="23"/>
    </row>
    <row r="30" spans="1:6" ht="19.5" customHeight="1">
      <c r="A30" s="28"/>
      <c r="B30" s="14" t="s">
        <v>63</v>
      </c>
      <c r="C30" s="82">
        <v>0</v>
      </c>
      <c r="D30" s="82">
        <v>1000</v>
      </c>
      <c r="E30" s="68">
        <f>C30-D30</f>
        <v>-1000</v>
      </c>
      <c r="F30" s="23"/>
    </row>
    <row r="31" spans="1:7" ht="19.5" customHeight="1">
      <c r="A31" s="165" t="s">
        <v>67</v>
      </c>
      <c r="B31" s="166"/>
      <c r="C31" s="143">
        <v>350000</v>
      </c>
      <c r="D31" s="53">
        <v>0</v>
      </c>
      <c r="E31" s="158">
        <f>D31-C31</f>
        <v>-350000</v>
      </c>
      <c r="F31" s="151" t="s">
        <v>88</v>
      </c>
      <c r="G31" t="s">
        <v>97</v>
      </c>
    </row>
    <row r="32" spans="1:6" ht="19.5" customHeight="1">
      <c r="A32" s="13"/>
      <c r="B32" s="14" t="s">
        <v>31</v>
      </c>
      <c r="C32" s="60"/>
      <c r="D32" s="53">
        <v>0</v>
      </c>
      <c r="E32" s="68"/>
      <c r="F32" s="23"/>
    </row>
    <row r="33" spans="1:6" ht="19.5" customHeight="1">
      <c r="A33" s="25"/>
      <c r="B33" s="11" t="s">
        <v>26</v>
      </c>
      <c r="C33" s="60"/>
      <c r="D33" s="53">
        <v>0</v>
      </c>
      <c r="E33" s="68"/>
      <c r="F33" s="23"/>
    </row>
    <row r="34" spans="1:6" ht="19.5" customHeight="1">
      <c r="A34" s="165" t="s">
        <v>68</v>
      </c>
      <c r="B34" s="166"/>
      <c r="C34" s="149">
        <v>0</v>
      </c>
      <c r="D34" s="81">
        <v>250000</v>
      </c>
      <c r="E34" s="65">
        <f>C34-D34</f>
        <v>-250000</v>
      </c>
      <c r="F34" s="85"/>
    </row>
    <row r="35" spans="1:8" ht="19.5" customHeight="1" thickBot="1">
      <c r="A35" s="15" t="s">
        <v>32</v>
      </c>
      <c r="B35" s="19"/>
      <c r="C35" s="150">
        <v>489394</v>
      </c>
      <c r="D35" s="61">
        <v>326495</v>
      </c>
      <c r="E35" s="57">
        <f>D35-C35</f>
        <v>-162899</v>
      </c>
      <c r="F35" s="17"/>
      <c r="H35" s="67"/>
    </row>
    <row r="36" spans="1:6" ht="19.5" customHeight="1" thickBot="1">
      <c r="A36" s="18" t="s">
        <v>33</v>
      </c>
      <c r="B36" s="3"/>
      <c r="C36" s="29">
        <f>SUM(C17+C25+C31+C34+C35)</f>
        <v>1299394</v>
      </c>
      <c r="D36" s="29">
        <f>SUM(D17+D25+D31+D34+D35)</f>
        <v>1276495</v>
      </c>
      <c r="E36" s="58">
        <f>D36-C36</f>
        <v>-22899</v>
      </c>
      <c r="F36" s="5"/>
    </row>
    <row r="37" spans="1:6" ht="19.5" customHeight="1" thickBot="1">
      <c r="A37" s="15" t="s">
        <v>34</v>
      </c>
      <c r="B37" s="19"/>
      <c r="C37" s="110">
        <f>C14-C36</f>
        <v>0</v>
      </c>
      <c r="D37" s="119">
        <f>D14-D36</f>
        <v>0</v>
      </c>
      <c r="E37" s="59">
        <f>C37-D37</f>
        <v>0</v>
      </c>
      <c r="F37" s="30"/>
    </row>
    <row r="38" spans="1:6" ht="13.5">
      <c r="A38" s="133"/>
      <c r="B38" s="133"/>
      <c r="C38" s="134"/>
      <c r="D38" s="134"/>
      <c r="E38" s="134"/>
      <c r="F38" s="133"/>
    </row>
    <row r="39" spans="1:6" ht="13.5">
      <c r="A39" s="133"/>
      <c r="B39" s="133"/>
      <c r="C39" s="134"/>
      <c r="D39" s="134"/>
      <c r="E39" s="134"/>
      <c r="F39" s="133"/>
    </row>
    <row r="40" spans="1:6" ht="13.5">
      <c r="A40" s="133"/>
      <c r="B40" s="133"/>
      <c r="C40" s="134"/>
      <c r="D40" s="134"/>
      <c r="E40" s="134"/>
      <c r="F40" s="133"/>
    </row>
  </sheetData>
  <sheetProtection/>
  <mergeCells count="2">
    <mergeCell ref="A34:B34"/>
    <mergeCell ref="A31:B31"/>
  </mergeCells>
  <printOptions/>
  <pageMargins left="0.7874015748031497" right="0" top="0.5905511811023623" bottom="0.5905511811023623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0" zoomScaleNormal="80" zoomScalePageLayoutView="0" workbookViewId="0" topLeftCell="A25">
      <selection activeCell="D65" sqref="D65"/>
    </sheetView>
  </sheetViews>
  <sheetFormatPr defaultColWidth="8.875" defaultRowHeight="13.5"/>
  <cols>
    <col min="1" max="1" width="30.00390625" style="0" customWidth="1"/>
    <col min="2" max="2" width="16.125" style="0" bestFit="1" customWidth="1"/>
    <col min="3" max="3" width="16.125" style="0" customWidth="1"/>
    <col min="4" max="4" width="14.125" style="0" customWidth="1"/>
    <col min="5" max="5" width="14.50390625" style="0" bestFit="1" customWidth="1"/>
    <col min="6" max="6" width="32.125" style="0" customWidth="1"/>
    <col min="7" max="7" width="29.125" style="0" bestFit="1" customWidth="1"/>
    <col min="8" max="8" width="11.00390625" style="0" customWidth="1"/>
    <col min="9" max="9" width="28.125" style="0" bestFit="1" customWidth="1"/>
    <col min="10" max="10" width="36.125" style="0" bestFit="1" customWidth="1"/>
    <col min="11" max="11" width="9.625" style="0" bestFit="1" customWidth="1"/>
    <col min="12" max="12" width="8.125" style="0" customWidth="1"/>
    <col min="13" max="13" width="11.00390625" style="0" bestFit="1" customWidth="1"/>
  </cols>
  <sheetData>
    <row r="1" spans="1:8" ht="19.5" customHeight="1">
      <c r="A1" s="1" t="s">
        <v>91</v>
      </c>
      <c r="B1" s="1"/>
      <c r="C1" s="1"/>
      <c r="D1" s="1"/>
      <c r="E1" s="1"/>
      <c r="F1" s="1"/>
      <c r="G1" t="s">
        <v>98</v>
      </c>
      <c r="H1" s="1"/>
    </row>
    <row r="2" spans="1:9" ht="19.5" customHeight="1">
      <c r="A2" s="1" t="s">
        <v>81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 t="s">
        <v>82</v>
      </c>
      <c r="B3" s="1"/>
      <c r="C3" s="1"/>
      <c r="D3" s="1"/>
      <c r="E3" s="1"/>
      <c r="F3" s="1"/>
      <c r="G3" s="1"/>
      <c r="H3" s="1"/>
      <c r="I3" s="1"/>
    </row>
    <row r="4" spans="1:9" ht="19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6" ht="19.5" customHeight="1" thickBot="1">
      <c r="A5" s="2" t="s">
        <v>35</v>
      </c>
      <c r="B5" s="4" t="s">
        <v>36</v>
      </c>
      <c r="C5" s="4" t="s">
        <v>83</v>
      </c>
      <c r="D5" s="3" t="s">
        <v>84</v>
      </c>
      <c r="E5" s="4" t="s">
        <v>8</v>
      </c>
      <c r="F5" s="5" t="s">
        <v>37</v>
      </c>
    </row>
    <row r="6" spans="1:6" ht="19.5" customHeight="1">
      <c r="A6" s="28" t="s">
        <v>38</v>
      </c>
      <c r="B6" s="27"/>
      <c r="C6" s="55"/>
      <c r="D6" s="96"/>
      <c r="E6" s="97"/>
      <c r="F6" s="120"/>
    </row>
    <row r="7" spans="1:6" ht="19.5" customHeight="1">
      <c r="A7" s="10" t="s">
        <v>39</v>
      </c>
      <c r="B7" s="11"/>
      <c r="C7" s="142">
        <v>396493</v>
      </c>
      <c r="D7" s="142">
        <v>396493</v>
      </c>
      <c r="E7" s="98"/>
      <c r="F7" s="121"/>
    </row>
    <row r="8" spans="1:6" ht="19.5" customHeight="1">
      <c r="A8" s="10" t="s">
        <v>40</v>
      </c>
      <c r="B8" s="145"/>
      <c r="C8" s="52">
        <f>SUM(C9:C10)</f>
        <v>880000</v>
      </c>
      <c r="D8" s="52">
        <f>SUM(D9:D10)</f>
        <v>880000</v>
      </c>
      <c r="E8" s="98"/>
      <c r="F8" s="121"/>
    </row>
    <row r="9" spans="1:6" ht="19.5" customHeight="1">
      <c r="A9" s="13"/>
      <c r="B9" s="144" t="s">
        <v>41</v>
      </c>
      <c r="C9" s="53">
        <v>680000</v>
      </c>
      <c r="D9" s="53">
        <v>680000</v>
      </c>
      <c r="E9" s="98"/>
      <c r="F9" s="121" t="s">
        <v>92</v>
      </c>
    </row>
    <row r="10" spans="1:6" ht="19.5" customHeight="1">
      <c r="A10" s="13"/>
      <c r="B10" s="14" t="s">
        <v>18</v>
      </c>
      <c r="C10" s="143">
        <v>200000</v>
      </c>
      <c r="D10" s="143">
        <v>200000</v>
      </c>
      <c r="E10" s="98"/>
      <c r="F10" s="121"/>
    </row>
    <row r="11" spans="1:6" ht="19.5" customHeight="1">
      <c r="A11" s="10" t="s">
        <v>42</v>
      </c>
      <c r="B11" s="145"/>
      <c r="C11" s="63">
        <f>SUM(C12:C13)</f>
        <v>2</v>
      </c>
      <c r="D11" s="93">
        <f>SUM(D12:D13)</f>
        <v>149732</v>
      </c>
      <c r="E11" s="98"/>
      <c r="F11" s="121"/>
    </row>
    <row r="12" spans="1:6" ht="19.5" customHeight="1">
      <c r="A12" s="13"/>
      <c r="B12" s="144" t="s">
        <v>20</v>
      </c>
      <c r="C12" s="60">
        <v>2</v>
      </c>
      <c r="D12" s="153">
        <v>5</v>
      </c>
      <c r="E12" s="98"/>
      <c r="F12" s="121"/>
    </row>
    <row r="13" spans="1:6" ht="19.5" customHeight="1" thickBot="1">
      <c r="A13" s="32"/>
      <c r="B13" s="16" t="s">
        <v>43</v>
      </c>
      <c r="C13" s="61">
        <v>0</v>
      </c>
      <c r="D13" s="94">
        <v>149727</v>
      </c>
      <c r="E13" s="99"/>
      <c r="F13" s="122"/>
    </row>
    <row r="14" spans="1:6" ht="19.5" customHeight="1" thickBot="1">
      <c r="A14" s="2" t="s">
        <v>44</v>
      </c>
      <c r="B14" s="4"/>
      <c r="C14" s="62">
        <f>SUM(C7+C8+C11)</f>
        <v>1276495</v>
      </c>
      <c r="D14" s="154">
        <f>SUM(D7+D8+D11)</f>
        <v>1426225</v>
      </c>
      <c r="E14" s="162"/>
      <c r="F14" s="123"/>
    </row>
    <row r="15" spans="1:6" ht="19.5" customHeight="1" thickBot="1">
      <c r="A15" s="13"/>
      <c r="B15" s="40"/>
      <c r="C15" s="159"/>
      <c r="D15" s="160"/>
      <c r="E15" s="161"/>
      <c r="F15" s="160" t="s">
        <v>79</v>
      </c>
    </row>
    <row r="16" spans="1:6" ht="19.5" customHeight="1">
      <c r="A16" s="6" t="s">
        <v>45</v>
      </c>
      <c r="B16" s="21"/>
      <c r="C16" s="83"/>
      <c r="D16" s="100"/>
      <c r="E16" s="101"/>
      <c r="F16" s="124"/>
    </row>
    <row r="17" spans="1:6" ht="19.5" customHeight="1">
      <c r="A17" s="10" t="s">
        <v>46</v>
      </c>
      <c r="B17" s="11"/>
      <c r="C17" s="60">
        <f>SUM(C18:C24)</f>
        <v>410000</v>
      </c>
      <c r="D17" s="60">
        <f>SUM(D18:D24)</f>
        <v>420695</v>
      </c>
      <c r="E17" s="163">
        <f>C17-D17</f>
        <v>-10695</v>
      </c>
      <c r="F17" s="121"/>
    </row>
    <row r="18" spans="1:8" ht="19.5" customHeight="1">
      <c r="A18" s="13"/>
      <c r="B18" s="14" t="s">
        <v>5</v>
      </c>
      <c r="C18" s="60">
        <v>270000</v>
      </c>
      <c r="D18" s="60">
        <v>260820</v>
      </c>
      <c r="E18" s="103">
        <f aca="true" t="shared" si="0" ref="E18:E23">C18-D18</f>
        <v>9180</v>
      </c>
      <c r="F18" s="121"/>
      <c r="H18" s="47"/>
    </row>
    <row r="19" spans="1:6" ht="19.5" customHeight="1">
      <c r="A19" s="13"/>
      <c r="B19" s="14" t="s">
        <v>47</v>
      </c>
      <c r="C19" s="63">
        <v>8000</v>
      </c>
      <c r="D19" s="63">
        <v>1742</v>
      </c>
      <c r="E19" s="103">
        <f t="shared" si="0"/>
        <v>6258</v>
      </c>
      <c r="F19" s="121" t="s">
        <v>76</v>
      </c>
    </row>
    <row r="20" spans="1:6" ht="19.5" customHeight="1">
      <c r="A20" s="13"/>
      <c r="B20" s="14" t="s">
        <v>48</v>
      </c>
      <c r="C20" s="60">
        <v>10000</v>
      </c>
      <c r="D20" s="60">
        <v>345</v>
      </c>
      <c r="E20" s="103">
        <f t="shared" si="0"/>
        <v>9655</v>
      </c>
      <c r="F20" s="121"/>
    </row>
    <row r="21" spans="1:6" ht="19.5" customHeight="1">
      <c r="A21" s="13"/>
      <c r="B21" s="14" t="s">
        <v>10</v>
      </c>
      <c r="C21" s="53">
        <v>10000</v>
      </c>
      <c r="D21" s="53">
        <v>5528</v>
      </c>
      <c r="E21" s="102">
        <f t="shared" si="0"/>
        <v>4472</v>
      </c>
      <c r="F21" s="121"/>
    </row>
    <row r="22" spans="1:8" ht="19.5" customHeight="1">
      <c r="A22" s="13"/>
      <c r="B22" s="14" t="s">
        <v>49</v>
      </c>
      <c r="C22" s="53">
        <v>100000</v>
      </c>
      <c r="D22" s="53">
        <v>135870</v>
      </c>
      <c r="E22" s="103">
        <f t="shared" si="0"/>
        <v>-35870</v>
      </c>
      <c r="F22" s="121"/>
      <c r="H22" s="64"/>
    </row>
    <row r="23" spans="1:8" ht="19.5" customHeight="1">
      <c r="A23" s="13"/>
      <c r="B23" s="14" t="s">
        <v>27</v>
      </c>
      <c r="C23" s="53">
        <v>10000</v>
      </c>
      <c r="D23" s="53">
        <v>8746</v>
      </c>
      <c r="E23" s="102">
        <f t="shared" si="0"/>
        <v>1254</v>
      </c>
      <c r="F23" s="121"/>
      <c r="H23" s="64"/>
    </row>
    <row r="24" spans="1:8" ht="19.5" customHeight="1">
      <c r="A24" s="25"/>
      <c r="B24" s="14" t="s">
        <v>50</v>
      </c>
      <c r="C24" s="53">
        <v>2000</v>
      </c>
      <c r="D24" s="53">
        <v>7644</v>
      </c>
      <c r="E24" s="103">
        <f aca="true" t="shared" si="1" ref="E24:E36">C24-D24</f>
        <v>-5644</v>
      </c>
      <c r="F24" s="126" t="s">
        <v>93</v>
      </c>
      <c r="H24" s="64"/>
    </row>
    <row r="25" spans="1:8" ht="19.5" customHeight="1">
      <c r="A25" s="10" t="s">
        <v>51</v>
      </c>
      <c r="B25" s="11"/>
      <c r="C25" s="53">
        <f>SUM(C26:C30)</f>
        <v>290000</v>
      </c>
      <c r="D25" s="53">
        <f>SUM(D26:D30)</f>
        <v>296136</v>
      </c>
      <c r="E25" s="104">
        <f t="shared" si="1"/>
        <v>-6136</v>
      </c>
      <c r="F25" s="121"/>
      <c r="H25" s="64"/>
    </row>
    <row r="26" spans="1:8" ht="19.5" customHeight="1">
      <c r="A26" s="13"/>
      <c r="B26" s="14" t="s">
        <v>52</v>
      </c>
      <c r="C26" s="53">
        <v>280000</v>
      </c>
      <c r="D26" s="53">
        <v>295920</v>
      </c>
      <c r="E26" s="152">
        <f t="shared" si="1"/>
        <v>-15920</v>
      </c>
      <c r="F26" s="121" t="s">
        <v>94</v>
      </c>
      <c r="H26" s="48"/>
    </row>
    <row r="27" spans="1:8" ht="19.5" customHeight="1">
      <c r="A27" s="13"/>
      <c r="B27" s="14" t="s">
        <v>49</v>
      </c>
      <c r="C27" s="53">
        <v>5000</v>
      </c>
      <c r="D27" s="53">
        <v>0</v>
      </c>
      <c r="E27" s="104">
        <f t="shared" si="1"/>
        <v>5000</v>
      </c>
      <c r="F27" s="121"/>
      <c r="H27" s="48"/>
    </row>
    <row r="28" spans="1:6" ht="19.5" customHeight="1">
      <c r="A28" s="13"/>
      <c r="B28" s="80" t="s">
        <v>61</v>
      </c>
      <c r="C28" s="81">
        <v>1000</v>
      </c>
      <c r="D28" s="81">
        <v>0</v>
      </c>
      <c r="E28" s="105">
        <f>C28-D28</f>
        <v>1000</v>
      </c>
      <c r="F28" s="125"/>
    </row>
    <row r="29" spans="1:6" ht="19.5" customHeight="1">
      <c r="A29" s="13"/>
      <c r="B29" s="14" t="s">
        <v>30</v>
      </c>
      <c r="C29" s="82">
        <v>3000</v>
      </c>
      <c r="D29" s="82">
        <v>0</v>
      </c>
      <c r="E29" s="104">
        <f t="shared" si="1"/>
        <v>3000</v>
      </c>
      <c r="F29" s="126"/>
    </row>
    <row r="30" spans="1:6" ht="19.5" customHeight="1">
      <c r="A30" s="28"/>
      <c r="B30" s="14" t="s">
        <v>77</v>
      </c>
      <c r="C30" s="82">
        <v>1000</v>
      </c>
      <c r="D30" s="82">
        <v>216</v>
      </c>
      <c r="E30" s="106">
        <f t="shared" si="1"/>
        <v>784</v>
      </c>
      <c r="F30" s="126" t="s">
        <v>93</v>
      </c>
    </row>
    <row r="31" spans="1:6" ht="19.5" customHeight="1">
      <c r="A31" s="10" t="s">
        <v>78</v>
      </c>
      <c r="B31" s="135"/>
      <c r="C31" s="53">
        <v>0</v>
      </c>
      <c r="D31" s="53">
        <f>SUM(D32:D33)</f>
        <v>0</v>
      </c>
      <c r="E31" s="104">
        <f t="shared" si="1"/>
        <v>0</v>
      </c>
      <c r="F31" s="121"/>
    </row>
    <row r="32" spans="1:6" ht="19.5" customHeight="1">
      <c r="A32" s="31"/>
      <c r="B32" s="14" t="s">
        <v>53</v>
      </c>
      <c r="C32" s="53">
        <v>0</v>
      </c>
      <c r="D32" s="53">
        <v>0</v>
      </c>
      <c r="E32" s="104">
        <f t="shared" si="1"/>
        <v>0</v>
      </c>
      <c r="F32" s="121"/>
    </row>
    <row r="33" spans="1:6" ht="19.5" customHeight="1">
      <c r="A33" s="128"/>
      <c r="B33" s="80" t="s">
        <v>49</v>
      </c>
      <c r="C33" s="53">
        <v>0</v>
      </c>
      <c r="D33" s="81">
        <v>0</v>
      </c>
      <c r="E33" s="107">
        <f t="shared" si="1"/>
        <v>0</v>
      </c>
      <c r="F33" s="125"/>
    </row>
    <row r="34" spans="1:6" ht="19.5" customHeight="1">
      <c r="A34" s="167" t="s">
        <v>70</v>
      </c>
      <c r="B34" s="168"/>
      <c r="C34" s="81">
        <v>250000</v>
      </c>
      <c r="D34" s="136">
        <v>250000</v>
      </c>
      <c r="E34" s="107">
        <f t="shared" si="1"/>
        <v>0</v>
      </c>
      <c r="F34" s="125"/>
    </row>
    <row r="35" spans="1:9" ht="19.5" customHeight="1" thickBot="1">
      <c r="A35" s="33" t="s">
        <v>54</v>
      </c>
      <c r="B35" s="34"/>
      <c r="C35" s="61">
        <v>326495</v>
      </c>
      <c r="D35" s="94">
        <v>0</v>
      </c>
      <c r="E35" s="108">
        <f t="shared" si="1"/>
        <v>326495</v>
      </c>
      <c r="F35" s="122"/>
      <c r="H35" s="1"/>
      <c r="I35" s="1"/>
    </row>
    <row r="36" spans="1:9" ht="19.5" customHeight="1" thickBot="1">
      <c r="A36" s="15" t="s">
        <v>55</v>
      </c>
      <c r="B36" s="19"/>
      <c r="C36" s="29">
        <f>SUM(C17+C25+C31+C34+C35)</f>
        <v>1276495</v>
      </c>
      <c r="D36" s="95">
        <f>SUM(D17+D25+D31+D34+D35)</f>
        <v>966831</v>
      </c>
      <c r="E36" s="109">
        <f t="shared" si="1"/>
        <v>309664</v>
      </c>
      <c r="F36" s="127"/>
      <c r="G36" s="1"/>
      <c r="H36" s="1"/>
      <c r="I36" s="1"/>
    </row>
    <row r="37" spans="1:9" ht="19.5" customHeight="1" thickBot="1">
      <c r="A37" s="18" t="s">
        <v>56</v>
      </c>
      <c r="B37" s="3"/>
      <c r="C37" s="110">
        <f>C14-C36</f>
        <v>0</v>
      </c>
      <c r="D37" s="154">
        <f>D14-D36</f>
        <v>459394</v>
      </c>
      <c r="E37" s="109"/>
      <c r="F37" s="123"/>
      <c r="G37" s="1"/>
      <c r="H37" s="1"/>
      <c r="I37" s="1"/>
    </row>
    <row r="38" spans="1:14" ht="19.5" customHeight="1">
      <c r="A38" s="1"/>
      <c r="B38" s="1"/>
      <c r="C38" s="111"/>
      <c r="D38" s="111"/>
      <c r="E38" s="111"/>
      <c r="F38" s="1"/>
      <c r="G38" s="40"/>
      <c r="H38" s="1"/>
      <c r="I38" s="40"/>
      <c r="J38" s="40"/>
      <c r="K38" s="40"/>
      <c r="L38" s="40"/>
      <c r="M38" s="48"/>
      <c r="N38" s="48"/>
    </row>
    <row r="39" spans="1:14" ht="20.25" customHeight="1">
      <c r="A39" s="35" t="s">
        <v>57</v>
      </c>
      <c r="B39" s="1"/>
      <c r="C39" s="111"/>
      <c r="D39" s="111"/>
      <c r="E39" s="111"/>
      <c r="F39" s="1"/>
      <c r="G39" s="49"/>
      <c r="H39" s="1"/>
      <c r="I39" s="69"/>
      <c r="J39" s="49"/>
      <c r="K39" s="70"/>
      <c r="L39" s="49"/>
      <c r="M39" s="48"/>
      <c r="N39" s="48"/>
    </row>
    <row r="40" spans="1:14" ht="20.25" customHeight="1" thickBot="1">
      <c r="A40" s="36"/>
      <c r="B40" s="1"/>
      <c r="C40" s="111"/>
      <c r="D40" s="111"/>
      <c r="E40" s="111"/>
      <c r="F40" s="1"/>
      <c r="G40" s="49"/>
      <c r="H40" s="1"/>
      <c r="I40" s="69"/>
      <c r="J40" s="49"/>
      <c r="K40" s="70"/>
      <c r="L40" s="49"/>
      <c r="M40" s="48"/>
      <c r="N40" s="48"/>
    </row>
    <row r="41" spans="1:14" ht="20.25" customHeight="1" thickBot="1">
      <c r="A41" s="45"/>
      <c r="B41" s="2" t="s">
        <v>58</v>
      </c>
      <c r="C41" s="3" t="s">
        <v>59</v>
      </c>
      <c r="D41" s="45" t="s">
        <v>60</v>
      </c>
      <c r="E41" s="40"/>
      <c r="F41" s="40"/>
      <c r="G41" s="49"/>
      <c r="H41" s="1"/>
      <c r="I41" s="69"/>
      <c r="J41" s="49"/>
      <c r="K41" s="70"/>
      <c r="L41" s="49"/>
      <c r="M41" s="48"/>
      <c r="N41" s="48"/>
    </row>
    <row r="42" spans="1:14" ht="20.25" customHeight="1">
      <c r="A42" s="88" t="s">
        <v>2</v>
      </c>
      <c r="B42" s="89"/>
      <c r="C42" s="112"/>
      <c r="D42" s="113">
        <v>3932462</v>
      </c>
      <c r="E42" s="137"/>
      <c r="F42" s="138"/>
      <c r="G42" s="49"/>
      <c r="H42" s="1"/>
      <c r="I42" s="69"/>
      <c r="J42" s="49"/>
      <c r="K42" s="70"/>
      <c r="L42" s="49"/>
      <c r="M42" s="48"/>
      <c r="N42" s="48"/>
    </row>
    <row r="43" spans="1:14" ht="20.25" customHeight="1">
      <c r="A43" s="90" t="s">
        <v>64</v>
      </c>
      <c r="B43" s="91">
        <v>262000</v>
      </c>
      <c r="C43" s="114"/>
      <c r="D43" s="115">
        <f>D42+B43</f>
        <v>4194462</v>
      </c>
      <c r="E43" s="137"/>
      <c r="F43" s="138"/>
      <c r="G43" s="49"/>
      <c r="H43" s="1"/>
      <c r="I43" s="69"/>
      <c r="J43" s="49"/>
      <c r="K43" s="70"/>
      <c r="L43" s="49"/>
      <c r="M43" s="48"/>
      <c r="N43" s="48"/>
    </row>
    <row r="44" spans="1:14" ht="20.25" customHeight="1">
      <c r="A44" s="90" t="s">
        <v>65</v>
      </c>
      <c r="B44" s="91">
        <v>64000</v>
      </c>
      <c r="C44" s="129"/>
      <c r="D44" s="113">
        <f>D43+B44</f>
        <v>4258462</v>
      </c>
      <c r="E44" s="137"/>
      <c r="F44" s="138"/>
      <c r="G44" s="49"/>
      <c r="H44" s="1"/>
      <c r="I44" s="69"/>
      <c r="J44" s="49"/>
      <c r="K44" s="70"/>
      <c r="L44" s="49"/>
      <c r="M44" s="48"/>
      <c r="N44" s="48"/>
    </row>
    <row r="45" spans="1:14" ht="19.5" customHeight="1">
      <c r="A45" s="146" t="s">
        <v>72</v>
      </c>
      <c r="B45" s="140"/>
      <c r="C45" s="147">
        <v>500000</v>
      </c>
      <c r="D45" s="115">
        <f>D44-C45</f>
        <v>3758462</v>
      </c>
      <c r="E45" s="137"/>
      <c r="F45" s="138"/>
      <c r="G45" s="50"/>
      <c r="H45" s="50"/>
      <c r="I45" s="71"/>
      <c r="J45" s="69"/>
      <c r="K45" s="49"/>
      <c r="L45" s="70"/>
      <c r="M45" s="49"/>
      <c r="N45" s="48"/>
    </row>
    <row r="46" spans="1:14" ht="19.5" customHeight="1">
      <c r="A46" s="90" t="s">
        <v>73</v>
      </c>
      <c r="B46" s="140">
        <v>74000</v>
      </c>
      <c r="C46" s="147"/>
      <c r="D46" s="115">
        <f>D45+B46</f>
        <v>3832462</v>
      </c>
      <c r="E46" s="137"/>
      <c r="F46" s="138"/>
      <c r="G46" s="50"/>
      <c r="H46" s="50"/>
      <c r="I46" s="71"/>
      <c r="J46" s="69"/>
      <c r="K46" s="49"/>
      <c r="L46" s="70"/>
      <c r="M46" s="49"/>
      <c r="N46" s="48"/>
    </row>
    <row r="47" spans="1:14" ht="19.5" customHeight="1">
      <c r="A47" s="146" t="s">
        <v>74</v>
      </c>
      <c r="B47" s="140"/>
      <c r="C47" s="147">
        <v>300000</v>
      </c>
      <c r="D47" s="115">
        <f>D46-C47</f>
        <v>3532462</v>
      </c>
      <c r="E47" s="137"/>
      <c r="F47" s="138"/>
      <c r="G47" s="50"/>
      <c r="H47" s="50"/>
      <c r="I47" s="71"/>
      <c r="J47" s="69"/>
      <c r="K47" s="49"/>
      <c r="L47" s="70"/>
      <c r="M47" s="49"/>
      <c r="N47" s="48"/>
    </row>
    <row r="48" spans="1:14" ht="19.5" customHeight="1">
      <c r="A48" s="146" t="s">
        <v>95</v>
      </c>
      <c r="B48" s="140"/>
      <c r="C48" s="147">
        <v>700000</v>
      </c>
      <c r="D48" s="115">
        <f>D47-C48</f>
        <v>2832462</v>
      </c>
      <c r="E48" s="137"/>
      <c r="F48" s="138"/>
      <c r="G48" s="50"/>
      <c r="H48" s="50"/>
      <c r="I48" s="71"/>
      <c r="J48" s="69"/>
      <c r="K48" s="49"/>
      <c r="L48" s="70"/>
      <c r="M48" s="49"/>
      <c r="N48" s="48"/>
    </row>
    <row r="49" spans="1:14" ht="19.5" customHeight="1" thickBot="1">
      <c r="A49" s="44" t="s">
        <v>62</v>
      </c>
      <c r="B49" s="130">
        <v>6469</v>
      </c>
      <c r="C49" s="116"/>
      <c r="D49" s="155">
        <f>D48+B49</f>
        <v>2838931</v>
      </c>
      <c r="E49" s="117"/>
      <c r="F49" s="139"/>
      <c r="G49" s="42"/>
      <c r="H49" s="42"/>
      <c r="I49" s="71"/>
      <c r="J49" s="69"/>
      <c r="K49" s="72"/>
      <c r="L49" s="49"/>
      <c r="M49" s="49"/>
      <c r="N49" s="48"/>
    </row>
    <row r="50" spans="1:14" ht="19.5" customHeight="1">
      <c r="A50" s="40"/>
      <c r="B50" s="41"/>
      <c r="C50" s="118"/>
      <c r="D50" s="117"/>
      <c r="E50" s="117"/>
      <c r="F50" s="139"/>
      <c r="G50" s="1"/>
      <c r="H50" s="69"/>
      <c r="I50" s="72"/>
      <c r="J50" s="49"/>
      <c r="K50" s="49"/>
      <c r="L50" s="48"/>
      <c r="M50" s="48"/>
      <c r="N50" s="48"/>
    </row>
    <row r="51" spans="1:14" ht="19.5" customHeight="1">
      <c r="A51" s="35" t="s">
        <v>0</v>
      </c>
      <c r="B51" s="1"/>
      <c r="C51" s="111"/>
      <c r="D51" s="111"/>
      <c r="E51" s="111"/>
      <c r="F51" s="139"/>
      <c r="G51" s="1"/>
      <c r="H51" s="76"/>
      <c r="I51" s="73"/>
      <c r="J51" s="70"/>
      <c r="K51" s="49"/>
      <c r="L51" s="48"/>
      <c r="M51" s="48"/>
      <c r="N51" s="48"/>
    </row>
    <row r="52" spans="1:14" ht="19.5" customHeight="1" thickBot="1">
      <c r="A52" s="36"/>
      <c r="B52" s="1"/>
      <c r="C52" s="111"/>
      <c r="D52" s="111"/>
      <c r="E52" s="111"/>
      <c r="F52" s="42"/>
      <c r="G52" s="1"/>
      <c r="H52" s="76"/>
      <c r="I52" s="73"/>
      <c r="J52" s="70"/>
      <c r="K52" s="49"/>
      <c r="L52" s="48"/>
      <c r="M52" s="48"/>
      <c r="N52" s="48"/>
    </row>
    <row r="53" spans="1:14" ht="19.5" customHeight="1">
      <c r="A53" s="37"/>
      <c r="B53" s="38" t="s">
        <v>58</v>
      </c>
      <c r="C53" s="37" t="s">
        <v>60</v>
      </c>
      <c r="D53" s="111"/>
      <c r="E53" s="111"/>
      <c r="F53" s="1"/>
      <c r="G53" s="1"/>
      <c r="H53" s="76"/>
      <c r="I53" s="73"/>
      <c r="J53" s="70"/>
      <c r="K53" s="49"/>
      <c r="L53" s="48"/>
      <c r="M53" s="48"/>
      <c r="N53" s="48"/>
    </row>
    <row r="54" spans="1:14" ht="19.5" customHeight="1">
      <c r="A54" s="39" t="s">
        <v>66</v>
      </c>
      <c r="B54" s="43">
        <v>840000</v>
      </c>
      <c r="C54" s="115">
        <v>840000</v>
      </c>
      <c r="D54" s="117"/>
      <c r="E54" s="117"/>
      <c r="F54" s="42"/>
      <c r="G54" s="1"/>
      <c r="H54" s="76"/>
      <c r="I54" s="73"/>
      <c r="J54" s="70"/>
      <c r="K54" s="49"/>
      <c r="L54" s="48"/>
      <c r="M54" s="48"/>
      <c r="N54" s="48"/>
    </row>
    <row r="55" spans="1:14" ht="19.5" customHeight="1">
      <c r="A55" s="39" t="s">
        <v>69</v>
      </c>
      <c r="B55" s="43">
        <v>660000</v>
      </c>
      <c r="C55" s="115">
        <f>C54+B55</f>
        <v>1500000</v>
      </c>
      <c r="D55" s="117"/>
      <c r="E55" s="117"/>
      <c r="F55" s="42"/>
      <c r="G55" s="1"/>
      <c r="H55" s="75"/>
      <c r="I55" s="74"/>
      <c r="J55" s="70"/>
      <c r="K55" s="49"/>
      <c r="L55" s="48"/>
      <c r="M55" s="48"/>
      <c r="N55" s="48"/>
    </row>
    <row r="56" spans="1:14" ht="19.5" customHeight="1">
      <c r="A56" s="39" t="s">
        <v>71</v>
      </c>
      <c r="B56" s="43">
        <v>900000</v>
      </c>
      <c r="C56" s="115">
        <f>C55+B56</f>
        <v>2400000</v>
      </c>
      <c r="D56" s="117"/>
      <c r="E56" s="117"/>
      <c r="F56" s="42"/>
      <c r="G56" s="1"/>
      <c r="H56" s="75"/>
      <c r="I56" s="74"/>
      <c r="J56" s="74"/>
      <c r="K56" s="49"/>
      <c r="L56" s="48"/>
      <c r="M56" s="48"/>
      <c r="N56" s="48"/>
    </row>
    <row r="57" spans="1:14" ht="19.5" customHeight="1">
      <c r="A57" s="39" t="s">
        <v>75</v>
      </c>
      <c r="B57" s="43">
        <v>640000</v>
      </c>
      <c r="C57" s="115">
        <f>C56+B57</f>
        <v>3040000</v>
      </c>
      <c r="D57" s="117"/>
      <c r="E57" s="117"/>
      <c r="F57" s="42"/>
      <c r="G57" s="42"/>
      <c r="H57" s="42"/>
      <c r="I57" s="71"/>
      <c r="J57" s="75"/>
      <c r="K57" s="74"/>
      <c r="L57" s="74"/>
      <c r="M57" s="49"/>
      <c r="N57" s="48"/>
    </row>
    <row r="58" spans="1:14" ht="19.5" customHeight="1">
      <c r="A58" s="39" t="s">
        <v>96</v>
      </c>
      <c r="B58" s="43">
        <v>660000</v>
      </c>
      <c r="C58" s="115">
        <f>C57+B58</f>
        <v>3700000</v>
      </c>
      <c r="D58" s="117"/>
      <c r="E58" s="117"/>
      <c r="F58" s="42"/>
      <c r="G58" s="42"/>
      <c r="H58" s="42"/>
      <c r="I58" s="71"/>
      <c r="J58" s="75"/>
      <c r="K58" s="74"/>
      <c r="L58" s="74"/>
      <c r="M58" s="49"/>
      <c r="N58" s="48"/>
    </row>
    <row r="59" spans="1:14" ht="19.5" customHeight="1" thickBot="1">
      <c r="A59" s="44" t="s">
        <v>1</v>
      </c>
      <c r="B59" s="46">
        <v>20712</v>
      </c>
      <c r="C59" s="155">
        <f>C58+B59</f>
        <v>3720712</v>
      </c>
      <c r="D59" s="117"/>
      <c r="E59" s="117"/>
      <c r="F59" s="42"/>
      <c r="G59" s="42"/>
      <c r="H59" s="42"/>
      <c r="I59" s="71"/>
      <c r="J59" s="76"/>
      <c r="K59" s="74"/>
      <c r="L59" s="74"/>
      <c r="M59" s="49"/>
      <c r="N59" s="48"/>
    </row>
    <row r="60" spans="1:14" ht="19.5" customHeight="1">
      <c r="A60" s="133"/>
      <c r="B60" s="133"/>
      <c r="C60" s="133"/>
      <c r="D60" s="42"/>
      <c r="E60" s="42"/>
      <c r="F60" s="42"/>
      <c r="I60" s="71"/>
      <c r="J60" s="76"/>
      <c r="K60" s="74"/>
      <c r="L60" s="74"/>
      <c r="M60" s="49"/>
      <c r="N60" s="48"/>
    </row>
    <row r="61" spans="1:14" ht="19.5" customHeight="1">
      <c r="A61" s="133"/>
      <c r="B61" s="133"/>
      <c r="C61" s="133"/>
      <c r="D61" s="133"/>
      <c r="E61" s="133"/>
      <c r="F61" s="42"/>
      <c r="I61" s="71"/>
      <c r="J61" s="76"/>
      <c r="K61" s="48"/>
      <c r="L61" s="77"/>
      <c r="M61" s="50"/>
      <c r="N61" s="48"/>
    </row>
    <row r="62" spans="1:14" ht="19.5" customHeight="1">
      <c r="A62" s="133"/>
      <c r="B62" s="133"/>
      <c r="C62" s="133"/>
      <c r="D62" s="133"/>
      <c r="E62" s="133"/>
      <c r="F62" s="42"/>
      <c r="I62" s="71"/>
      <c r="J62" s="48"/>
      <c r="K62" s="48"/>
      <c r="L62" s="48"/>
      <c r="M62" s="48"/>
      <c r="N62" s="48"/>
    </row>
    <row r="63" spans="1:14" ht="19.5" customHeight="1">
      <c r="A63" s="133"/>
      <c r="B63" s="133"/>
      <c r="C63" s="133"/>
      <c r="D63" s="133"/>
      <c r="I63" s="71"/>
      <c r="J63" s="40"/>
      <c r="K63" s="40"/>
      <c r="L63" s="40"/>
      <c r="M63" s="40"/>
      <c r="N63" s="48"/>
    </row>
    <row r="64" spans="1:14" ht="19.5" customHeight="1">
      <c r="A64" s="133"/>
      <c r="B64" s="133"/>
      <c r="C64" s="133"/>
      <c r="D64" s="133"/>
      <c r="I64" s="71"/>
      <c r="J64" s="40"/>
      <c r="K64" s="78"/>
      <c r="L64" s="71"/>
      <c r="M64" s="42"/>
      <c r="N64" s="48"/>
    </row>
    <row r="65" spans="1:14" ht="19.5" customHeight="1">
      <c r="A65" s="133"/>
      <c r="B65" s="133"/>
      <c r="C65" s="133"/>
      <c r="D65" s="133"/>
      <c r="I65" s="71"/>
      <c r="J65" s="40"/>
      <c r="K65" s="78"/>
      <c r="L65" s="71"/>
      <c r="M65" s="42"/>
      <c r="N65" s="48"/>
    </row>
    <row r="66" spans="1:14" ht="19.5" customHeight="1">
      <c r="A66" s="133"/>
      <c r="B66" s="133"/>
      <c r="C66" s="133"/>
      <c r="D66" s="133"/>
      <c r="I66" s="71"/>
      <c r="J66" s="40"/>
      <c r="K66" s="78"/>
      <c r="L66" s="71"/>
      <c r="M66" s="42"/>
      <c r="N66" s="48"/>
    </row>
    <row r="67" spans="1:14" ht="19.5" customHeight="1">
      <c r="A67" s="133"/>
      <c r="B67" s="133"/>
      <c r="C67" s="133"/>
      <c r="D67" s="133"/>
      <c r="I67" s="71"/>
      <c r="J67" s="40"/>
      <c r="K67" s="78"/>
      <c r="L67" s="71"/>
      <c r="M67" s="42"/>
      <c r="N67" s="48"/>
    </row>
    <row r="68" spans="1:14" ht="19.5" customHeight="1">
      <c r="A68" s="133"/>
      <c r="B68" s="133"/>
      <c r="C68" s="133"/>
      <c r="D68" s="133"/>
      <c r="I68" s="71"/>
      <c r="J68" s="40"/>
      <c r="K68" s="78"/>
      <c r="L68" s="71"/>
      <c r="M68" s="42"/>
      <c r="N68" s="48"/>
    </row>
    <row r="69" spans="1:14" ht="19.5" customHeight="1">
      <c r="A69" s="133"/>
      <c r="B69" s="133"/>
      <c r="C69" s="133"/>
      <c r="D69" s="133"/>
      <c r="I69" s="71"/>
      <c r="J69" s="40"/>
      <c r="K69" s="79"/>
      <c r="L69" s="71"/>
      <c r="M69" s="42"/>
      <c r="N69" s="48"/>
    </row>
    <row r="70" spans="1:14" ht="19.5" customHeight="1">
      <c r="A70" s="133"/>
      <c r="B70" s="133"/>
      <c r="C70" s="133"/>
      <c r="D70" s="133"/>
      <c r="I70" s="71"/>
      <c r="J70" s="48"/>
      <c r="K70" s="48"/>
      <c r="L70" s="48"/>
      <c r="M70" s="48"/>
      <c r="N70" s="48"/>
    </row>
    <row r="71" spans="1:9" ht="19.5" customHeight="1">
      <c r="A71" s="133"/>
      <c r="B71" s="133"/>
      <c r="C71" s="133"/>
      <c r="D71" s="133"/>
      <c r="I71" s="1"/>
    </row>
    <row r="72" ht="19.5" customHeight="1"/>
    <row r="73" ht="19.5" customHeight="1"/>
    <row r="74" ht="19.5" customHeight="1"/>
  </sheetData>
  <sheetProtection/>
  <mergeCells count="1">
    <mergeCell ref="A34:B34"/>
  </mergeCells>
  <printOptions verticalCentered="1"/>
  <pageMargins left="0.7874015748031497" right="0" top="0.1968503937007874" bottom="0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鹿教湯病院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WCUSER</dc:creator>
  <cp:keywords/>
  <dc:description/>
  <cp:lastModifiedBy>kmruser</cp:lastModifiedBy>
  <cp:lastPrinted>2019-08-12T09:51:54Z</cp:lastPrinted>
  <dcterms:created xsi:type="dcterms:W3CDTF">2006-09-09T02:29:39Z</dcterms:created>
  <dcterms:modified xsi:type="dcterms:W3CDTF">2019-08-12T09:55:22Z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